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pćina\Documents\PRORAČUN 2024\FINANCIJSKI IZVJEŠTAJI 2024\31.12.2024\"/>
    </mc:Choice>
  </mc:AlternateContent>
  <xr:revisionPtr revIDLastSave="0" documentId="13_ncr:1_{1D28C357-FF2C-4C78-AA87-8EA6DEBBAC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E306" i="9"/>
  <c r="B306" i="9" s="1"/>
  <c r="H305" i="9"/>
  <c r="G305" i="9"/>
  <c r="E305" i="9" s="1"/>
  <c r="F305" i="9"/>
  <c r="H304" i="9"/>
  <c r="G304" i="9"/>
  <c r="E304" i="9" s="1"/>
  <c r="B304" i="9" s="1"/>
  <c r="F304" i="9"/>
  <c r="H303" i="9"/>
  <c r="G303" i="9"/>
  <c r="F303" i="9"/>
  <c r="H302" i="9"/>
  <c r="G302" i="9"/>
  <c r="F302" i="9"/>
  <c r="E302" i="9"/>
  <c r="B302" i="9" s="1"/>
  <c r="H301" i="9"/>
  <c r="G301" i="9"/>
  <c r="E301" i="9" s="1"/>
  <c r="F301" i="9"/>
  <c r="H300" i="9"/>
  <c r="G300" i="9"/>
  <c r="F300" i="9"/>
  <c r="H299" i="9"/>
  <c r="E299" i="9" s="1"/>
  <c r="B299" i="9" s="1"/>
  <c r="G299" i="9"/>
  <c r="F299" i="9"/>
  <c r="H298" i="9"/>
  <c r="E298" i="9" s="1"/>
  <c r="B298" i="9" s="1"/>
  <c r="G298" i="9"/>
  <c r="F298" i="9"/>
  <c r="H297" i="9"/>
  <c r="G297" i="9"/>
  <c r="E297" i="9" s="1"/>
  <c r="F297" i="9"/>
  <c r="H296" i="9"/>
  <c r="G296" i="9"/>
  <c r="E296" i="9" s="1"/>
  <c r="B296" i="9" s="1"/>
  <c r="F296" i="9"/>
  <c r="H295" i="9"/>
  <c r="E295" i="9" s="1"/>
  <c r="B295" i="9" s="1"/>
  <c r="G295" i="9"/>
  <c r="F295" i="9"/>
  <c r="H294" i="9"/>
  <c r="G294" i="9"/>
  <c r="F294" i="9"/>
  <c r="E294" i="9"/>
  <c r="B294" i="9" s="1"/>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G283" i="9"/>
  <c r="E283" i="9" s="1"/>
  <c r="B283" i="9" s="1"/>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L224" i="9"/>
  <c r="E224" i="9"/>
  <c r="B224" i="9"/>
  <c r="M223" i="9"/>
  <c r="L223" i="9"/>
  <c r="F223" i="9"/>
  <c r="E223" i="9"/>
  <c r="B223" i="9" s="1"/>
  <c r="M222" i="9"/>
  <c r="L222" i="9"/>
  <c r="F222" i="9"/>
  <c r="B222" i="9" s="1"/>
  <c r="E222" i="9"/>
  <c r="M221" i="9"/>
  <c r="L221" i="9"/>
  <c r="F221" i="9" s="1"/>
  <c r="B221" i="9" s="1"/>
  <c r="E221" i="9"/>
  <c r="M220" i="9"/>
  <c r="F220" i="9" s="1"/>
  <c r="B220" i="9" s="1"/>
  <c r="L220" i="9"/>
  <c r="E220" i="9"/>
  <c r="M219" i="9"/>
  <c r="F219" i="9" s="1"/>
  <c r="L219" i="9"/>
  <c r="E219" i="9"/>
  <c r="M218" i="9"/>
  <c r="F218" i="9" s="1"/>
  <c r="B218" i="9" s="1"/>
  <c r="L218" i="9"/>
  <c r="E218" i="9"/>
  <c r="M217" i="9"/>
  <c r="L217" i="9"/>
  <c r="F217" i="9" s="1"/>
  <c r="B217" i="9" s="1"/>
  <c r="E217" i="9"/>
  <c r="M216" i="9"/>
  <c r="F216" i="9" s="1"/>
  <c r="L216" i="9"/>
  <c r="E216" i="9"/>
  <c r="B216" i="9"/>
  <c r="M215" i="9"/>
  <c r="L215" i="9"/>
  <c r="F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G145" i="9"/>
  <c r="F145" i="9"/>
  <c r="H144" i="9"/>
  <c r="G144" i="9"/>
  <c r="F144" i="9"/>
  <c r="F143" i="9"/>
  <c r="H142" i="9"/>
  <c r="G142" i="9"/>
  <c r="F142" i="9"/>
  <c r="E142" i="9"/>
  <c r="B142" i="9" s="1"/>
  <c r="H141" i="9"/>
  <c r="E141" i="9" s="1"/>
  <c r="B141" i="9" s="1"/>
  <c r="G141" i="9"/>
  <c r="F141" i="9"/>
  <c r="H140" i="9"/>
  <c r="G140" i="9"/>
  <c r="E140" i="9" s="1"/>
  <c r="B140" i="9" s="1"/>
  <c r="F140" i="9"/>
  <c r="H139" i="9"/>
  <c r="G139" i="9"/>
  <c r="E139" i="9" s="1"/>
  <c r="F139" i="9"/>
  <c r="B139" i="9"/>
  <c r="H138" i="9"/>
  <c r="G138" i="9"/>
  <c r="F138" i="9"/>
  <c r="E138" i="9"/>
  <c r="B138" i="9" s="1"/>
  <c r="H137" i="9"/>
  <c r="E137" i="9" s="1"/>
  <c r="G137" i="9"/>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E127" i="9" s="1"/>
  <c r="F127" i="9"/>
  <c r="B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E111" i="9" s="1"/>
  <c r="F111" i="9"/>
  <c r="B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E95" i="9" s="1"/>
  <c r="F95" i="9"/>
  <c r="B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E79" i="9" s="1"/>
  <c r="F79" i="9"/>
  <c r="B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E59" i="9" s="1"/>
  <c r="B59" i="9" s="1"/>
  <c r="G59" i="9"/>
  <c r="F59" i="9"/>
  <c r="H58" i="9"/>
  <c r="G58" i="9"/>
  <c r="F58" i="9"/>
  <c r="H57" i="9"/>
  <c r="G57" i="9"/>
  <c r="E57" i="9" s="1"/>
  <c r="B57" i="9" s="1"/>
  <c r="F57" i="9"/>
  <c r="H56" i="9"/>
  <c r="E56" i="9" s="1"/>
  <c r="B56" i="9" s="1"/>
  <c r="G56" i="9"/>
  <c r="F56" i="9"/>
  <c r="H55" i="9"/>
  <c r="G55" i="9"/>
  <c r="F55" i="9"/>
  <c r="E55" i="9"/>
  <c r="B55" i="9" s="1"/>
  <c r="H54" i="9"/>
  <c r="G54" i="9"/>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E44" i="9" s="1"/>
  <c r="B44" i="9" s="1"/>
  <c r="G44" i="9"/>
  <c r="F44" i="9"/>
  <c r="H43" i="9"/>
  <c r="E43" i="9" s="1"/>
  <c r="B43" i="9" s="1"/>
  <c r="G43" i="9"/>
  <c r="F43" i="9"/>
  <c r="H42" i="9"/>
  <c r="G42" i="9"/>
  <c r="E42" i="9" s="1"/>
  <c r="B42" i="9" s="1"/>
  <c r="F42" i="9"/>
  <c r="H41" i="9"/>
  <c r="G41" i="9"/>
  <c r="E41" i="9" s="1"/>
  <c r="B41" i="9" s="1"/>
  <c r="F41" i="9"/>
  <c r="H40" i="9"/>
  <c r="E40" i="9" s="1"/>
  <c r="B40" i="9" s="1"/>
  <c r="G40" i="9"/>
  <c r="F40" i="9"/>
  <c r="H39" i="9"/>
  <c r="G39" i="9"/>
  <c r="F39" i="9"/>
  <c r="E39" i="9"/>
  <c r="B39" i="9" s="1"/>
  <c r="H38" i="9"/>
  <c r="G38" i="9"/>
  <c r="F38" i="9"/>
  <c r="H37" i="9"/>
  <c r="G37" i="9"/>
  <c r="E37" i="9" s="1"/>
  <c r="B37" i="9" s="1"/>
  <c r="F37" i="9"/>
  <c r="H36" i="9"/>
  <c r="E36" i="9" s="1"/>
  <c r="B36" i="9" s="1"/>
  <c r="G36" i="9"/>
  <c r="F36" i="9"/>
  <c r="H35" i="9"/>
  <c r="E35" i="9" s="1"/>
  <c r="B35" i="9" s="1"/>
  <c r="G35" i="9"/>
  <c r="F35" i="9"/>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I3" i="9"/>
  <c r="H3" i="9"/>
  <c r="G3" i="9"/>
  <c r="D101" i="8"/>
  <c r="D95" i="8"/>
  <c r="D90" i="8"/>
  <c r="D85" i="8"/>
  <c r="C1560" i="1" s="1"/>
  <c r="D80" i="8"/>
  <c r="D75" i="8"/>
  <c r="D70" i="8"/>
  <c r="D65" i="8"/>
  <c r="D60" i="8"/>
  <c r="D55" i="8"/>
  <c r="D50" i="8"/>
  <c r="D44" i="8"/>
  <c r="D36" i="8"/>
  <c r="D26" i="8"/>
  <c r="D18" i="8"/>
  <c r="D8" i="8"/>
  <c r="D6" i="8" s="1"/>
  <c r="C1481" i="1" s="1"/>
  <c r="E44" i="7"/>
  <c r="D44" i="7"/>
  <c r="E39" i="7"/>
  <c r="D39" i="7"/>
  <c r="D38" i="7" s="1"/>
  <c r="E38" i="7"/>
  <c r="E30" i="7"/>
  <c r="D30" i="7"/>
  <c r="E23" i="7"/>
  <c r="E22" i="7" s="1"/>
  <c r="I30" i="3" s="1"/>
  <c r="D23" i="7"/>
  <c r="D22" i="7"/>
  <c r="E14" i="7"/>
  <c r="D14" i="7"/>
  <c r="E7" i="7"/>
  <c r="E6" i="7" s="1"/>
  <c r="D1437" i="1" s="1"/>
  <c r="D7" i="7"/>
  <c r="D6" i="7" s="1"/>
  <c r="D5"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1355" i="1" s="1"/>
  <c r="G1355" i="1" s="1"/>
  <c r="D61" i="6"/>
  <c r="F61" i="6" s="1"/>
  <c r="F60" i="6"/>
  <c r="F59" i="6"/>
  <c r="F58" i="6"/>
  <c r="F57" i="6"/>
  <c r="F56" i="6"/>
  <c r="F55" i="6"/>
  <c r="E54" i="6"/>
  <c r="F54" i="6" s="1"/>
  <c r="D54" i="6"/>
  <c r="F53" i="6"/>
  <c r="F52" i="6"/>
  <c r="F51" i="6"/>
  <c r="E50" i="6"/>
  <c r="D50" i="6"/>
  <c r="F50" i="6" s="1"/>
  <c r="F49" i="6"/>
  <c r="F48" i="6"/>
  <c r="F47" i="6"/>
  <c r="F46" i="6"/>
  <c r="F45" i="6"/>
  <c r="F44" i="6"/>
  <c r="E43" i="6"/>
  <c r="D1337" i="1" s="1"/>
  <c r="H1337" i="1" s="1"/>
  <c r="D43" i="6"/>
  <c r="F43" i="6" s="1"/>
  <c r="F42" i="6"/>
  <c r="F41" i="6"/>
  <c r="F40" i="6"/>
  <c r="F39" i="6"/>
  <c r="E39" i="6"/>
  <c r="D39" i="6"/>
  <c r="F38" i="6"/>
  <c r="F37" i="6"/>
  <c r="E36" i="6"/>
  <c r="D36" i="6"/>
  <c r="F34" i="6"/>
  <c r="F33" i="6"/>
  <c r="F32" i="6"/>
  <c r="F31" i="6"/>
  <c r="F30" i="6"/>
  <c r="F29" i="6"/>
  <c r="E28" i="6"/>
  <c r="D28" i="6"/>
  <c r="F27" i="6"/>
  <c r="F26" i="6"/>
  <c r="F25" i="6"/>
  <c r="F24" i="6"/>
  <c r="F23" i="6"/>
  <c r="E22" i="6"/>
  <c r="D1316" i="1" s="1"/>
  <c r="H1316" i="1" s="1"/>
  <c r="D22" i="6"/>
  <c r="F21" i="6"/>
  <c r="F20" i="6"/>
  <c r="F19" i="6"/>
  <c r="F18" i="6"/>
  <c r="F17" i="6"/>
  <c r="F16" i="6"/>
  <c r="F15" i="6"/>
  <c r="F14" i="6"/>
  <c r="E13" i="6"/>
  <c r="F13" i="6" s="1"/>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D245" i="5"/>
  <c r="F244" i="5"/>
  <c r="F243" i="5"/>
  <c r="E242" i="5"/>
  <c r="D242" i="5"/>
  <c r="F241" i="5"/>
  <c r="F240" i="5"/>
  <c r="E239" i="5"/>
  <c r="D1216" i="1" s="1"/>
  <c r="H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F604" i="4"/>
  <c r="F603" i="4"/>
  <c r="E603" i="4"/>
  <c r="H143" i="9" s="1"/>
  <c r="D603" i="4"/>
  <c r="G143" i="9" s="1"/>
  <c r="F602" i="4"/>
  <c r="F601" i="4"/>
  <c r="F600" i="4"/>
  <c r="E599" i="4"/>
  <c r="D599" i="4"/>
  <c r="F599" i="4" s="1"/>
  <c r="F598" i="4"/>
  <c r="F597" i="4"/>
  <c r="F596" i="4"/>
  <c r="F595" i="4"/>
  <c r="E594" i="4"/>
  <c r="D594" i="4"/>
  <c r="F594" i="4" s="1"/>
  <c r="D593" i="4"/>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3" i="1" s="1"/>
  <c r="D418" i="4"/>
  <c r="F417" i="4"/>
  <c r="E417" i="4"/>
  <c r="D412"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E364" i="4"/>
  <c r="F364" i="4" s="1"/>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D264" i="4"/>
  <c r="D263" i="4"/>
  <c r="F262" i="4"/>
  <c r="F261" i="4"/>
  <c r="F260" i="4"/>
  <c r="F259" i="4"/>
  <c r="E259" i="4"/>
  <c r="D259" i="4"/>
  <c r="F258" i="4"/>
  <c r="F257" i="4"/>
  <c r="F256" i="4"/>
  <c r="F255" i="4"/>
  <c r="F254" i="4"/>
  <c r="F253" i="4"/>
  <c r="E253" i="4"/>
  <c r="D253" i="4"/>
  <c r="E252" i="4"/>
  <c r="D248" i="1" s="1"/>
  <c r="H248" i="1"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4" i="1" s="1"/>
  <c r="G184" i="1" s="1"/>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G160" i="1" s="1"/>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E139" i="4"/>
  <c r="F139" i="4" s="1"/>
  <c r="D139" i="4"/>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D120" i="4"/>
  <c r="F119" i="4"/>
  <c r="F118" i="4"/>
  <c r="F117" i="4"/>
  <c r="F116" i="4"/>
  <c r="F115" i="4"/>
  <c r="F114" i="4"/>
  <c r="F113" i="4"/>
  <c r="E112" i="4"/>
  <c r="F112" i="4" s="1"/>
  <c r="D112" i="4"/>
  <c r="F111" i="4"/>
  <c r="F110" i="4"/>
  <c r="F109" i="4"/>
  <c r="F108" i="4"/>
  <c r="F107" i="4"/>
  <c r="E107" i="4"/>
  <c r="D107" i="4"/>
  <c r="E106" i="4"/>
  <c r="D102" i="1"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D82" i="4"/>
  <c r="F81" i="4"/>
  <c r="F80" i="4"/>
  <c r="F79" i="4"/>
  <c r="F78" i="4"/>
  <c r="E77" i="4"/>
  <c r="D77" i="4"/>
  <c r="F77" i="4" s="1"/>
  <c r="F76" i="4"/>
  <c r="F75" i="4"/>
  <c r="E74" i="4"/>
  <c r="D70" i="1" s="1"/>
  <c r="H70" i="1" s="1"/>
  <c r="D74" i="4"/>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H1578" i="1"/>
  <c r="G1578" i="1"/>
  <c r="C1578" i="1"/>
  <c r="G1577" i="1"/>
  <c r="C1577" i="1"/>
  <c r="H1577" i="1" s="1"/>
  <c r="C1576" i="1"/>
  <c r="G1576"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H1567" i="1"/>
  <c r="G1567" i="1"/>
  <c r="C1567" i="1"/>
  <c r="G1566" i="1"/>
  <c r="C1566" i="1"/>
  <c r="H1566" i="1" s="1"/>
  <c r="G1565" i="1"/>
  <c r="C1565" i="1"/>
  <c r="H1565" i="1" s="1"/>
  <c r="H1564" i="1"/>
  <c r="C1564" i="1"/>
  <c r="G1564" i="1" s="1"/>
  <c r="H1563" i="1"/>
  <c r="G1563" i="1"/>
  <c r="C1563" i="1"/>
  <c r="H1562" i="1"/>
  <c r="G1562" i="1"/>
  <c r="C1562" i="1"/>
  <c r="G1561" i="1"/>
  <c r="C1561" i="1"/>
  <c r="H1561" i="1" s="1"/>
  <c r="H1559" i="1"/>
  <c r="G1559" i="1"/>
  <c r="C1559" i="1"/>
  <c r="G1558" i="1"/>
  <c r="C1558" i="1"/>
  <c r="H1558" i="1" s="1"/>
  <c r="G1557" i="1"/>
  <c r="C1557" i="1"/>
  <c r="H1557" i="1" s="1"/>
  <c r="H1556" i="1"/>
  <c r="C1556" i="1"/>
  <c r="G1556" i="1" s="1"/>
  <c r="H1555" i="1"/>
  <c r="G1555" i="1"/>
  <c r="C1555" i="1"/>
  <c r="H1554" i="1"/>
  <c r="G1554" i="1"/>
  <c r="C1554" i="1"/>
  <c r="G1553" i="1"/>
  <c r="C1553" i="1"/>
  <c r="H1553" i="1" s="1"/>
  <c r="H1552" i="1"/>
  <c r="C1552" i="1"/>
  <c r="G1552" i="1" s="1"/>
  <c r="H1551" i="1"/>
  <c r="G1551" i="1"/>
  <c r="C1551" i="1"/>
  <c r="G1550" i="1"/>
  <c r="C1550" i="1"/>
  <c r="H1550" i="1" s="1"/>
  <c r="G1549" i="1"/>
  <c r="C1549" i="1"/>
  <c r="H1549" i="1" s="1"/>
  <c r="H1548" i="1"/>
  <c r="C1548" i="1"/>
  <c r="G1548" i="1" s="1"/>
  <c r="H1547" i="1"/>
  <c r="G1547" i="1"/>
  <c r="C1547" i="1"/>
  <c r="H1546" i="1"/>
  <c r="G1546" i="1"/>
  <c r="C1546" i="1"/>
  <c r="G1545" i="1"/>
  <c r="C1545" i="1"/>
  <c r="H1545" i="1" s="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G1534" i="1"/>
  <c r="C1534" i="1"/>
  <c r="H1534" i="1" s="1"/>
  <c r="G1533" i="1"/>
  <c r="C1533" i="1"/>
  <c r="H1533" i="1" s="1"/>
  <c r="H1532" i="1"/>
  <c r="C1532" i="1"/>
  <c r="G1532" i="1" s="1"/>
  <c r="H1531" i="1"/>
  <c r="G1531" i="1"/>
  <c r="C1531" i="1"/>
  <c r="H1530" i="1"/>
  <c r="G1530" i="1"/>
  <c r="C1530" i="1"/>
  <c r="G1529" i="1"/>
  <c r="C1529" i="1"/>
  <c r="H1529" i="1" s="1"/>
  <c r="H1528" i="1"/>
  <c r="C1528" i="1"/>
  <c r="G1528" i="1" s="1"/>
  <c r="H1527" i="1"/>
  <c r="G1527" i="1"/>
  <c r="C1527" i="1"/>
  <c r="G1526" i="1"/>
  <c r="C1526" i="1"/>
  <c r="H1526" i="1" s="1"/>
  <c r="G1525" i="1"/>
  <c r="C1525" i="1"/>
  <c r="H1525" i="1" s="1"/>
  <c r="H1523" i="1"/>
  <c r="G1523" i="1"/>
  <c r="C1523" i="1"/>
  <c r="H1522" i="1"/>
  <c r="G1522" i="1"/>
  <c r="C1522" i="1"/>
  <c r="G1521" i="1"/>
  <c r="C1521" i="1"/>
  <c r="H1521" i="1" s="1"/>
  <c r="H1520" i="1"/>
  <c r="C1520" i="1"/>
  <c r="G1520" i="1" s="1"/>
  <c r="H1519" i="1"/>
  <c r="G1519" i="1"/>
  <c r="C1519" i="1"/>
  <c r="H1516" i="1"/>
  <c r="C1516" i="1"/>
  <c r="G1516" i="1" s="1"/>
  <c r="C1515" i="1"/>
  <c r="G1515" i="1" s="1"/>
  <c r="H1514" i="1"/>
  <c r="G1514" i="1"/>
  <c r="C1514" i="1"/>
  <c r="G1513" i="1"/>
  <c r="C1513" i="1"/>
  <c r="H1513" i="1" s="1"/>
  <c r="H1512" i="1"/>
  <c r="C1512" i="1"/>
  <c r="G1512" i="1" s="1"/>
  <c r="H1511" i="1"/>
  <c r="C1511" i="1"/>
  <c r="G1511" i="1" s="1"/>
  <c r="C1510" i="1"/>
  <c r="H1510" i="1" s="1"/>
  <c r="C1509" i="1"/>
  <c r="H1509" i="1" s="1"/>
  <c r="C1508" i="1"/>
  <c r="G1508" i="1" s="1"/>
  <c r="C1507" i="1"/>
  <c r="H1507" i="1" s="1"/>
  <c r="H1506" i="1"/>
  <c r="G1506" i="1"/>
  <c r="C1506" i="1"/>
  <c r="C1505" i="1"/>
  <c r="H1505" i="1" s="1"/>
  <c r="C1504" i="1"/>
  <c r="G1504" i="1" s="1"/>
  <c r="H1503" i="1"/>
  <c r="G1503" i="1"/>
  <c r="C1503" i="1"/>
  <c r="C1502" i="1"/>
  <c r="H1502" i="1" s="1"/>
  <c r="H1500" i="1"/>
  <c r="C1500" i="1"/>
  <c r="G1500" i="1" s="1"/>
  <c r="H1498" i="1"/>
  <c r="C1498" i="1"/>
  <c r="G1498" i="1" s="1"/>
  <c r="C1497" i="1"/>
  <c r="C1496" i="1"/>
  <c r="H1495" i="1"/>
  <c r="G1495" i="1"/>
  <c r="C1495" i="1"/>
  <c r="C1494" i="1"/>
  <c r="G1494" i="1" s="1"/>
  <c r="C1493" i="1"/>
  <c r="C1492" i="1"/>
  <c r="H1491" i="1"/>
  <c r="C1491" i="1"/>
  <c r="G1491" i="1" s="1"/>
  <c r="C1490" i="1"/>
  <c r="G1490" i="1" s="1"/>
  <c r="C1489" i="1"/>
  <c r="C1488" i="1"/>
  <c r="H1487" i="1"/>
  <c r="G1487" i="1"/>
  <c r="C1487" i="1"/>
  <c r="C1486" i="1"/>
  <c r="G1486" i="1" s="1"/>
  <c r="C1485" i="1"/>
  <c r="C1484" i="1"/>
  <c r="H1482" i="1"/>
  <c r="C1482" i="1"/>
  <c r="G1482" i="1" s="1"/>
  <c r="C1480" i="1"/>
  <c r="D1479" i="1"/>
  <c r="G1479" i="1" s="1"/>
  <c r="C1479" i="1"/>
  <c r="G1478" i="1"/>
  <c r="D1478" i="1"/>
  <c r="C1478" i="1"/>
  <c r="D1477" i="1"/>
  <c r="C1477" i="1"/>
  <c r="D1476" i="1"/>
  <c r="C1476" i="1"/>
  <c r="G1476" i="1" s="1"/>
  <c r="D1475" i="1"/>
  <c r="C1475" i="1"/>
  <c r="H1475" i="1" s="1"/>
  <c r="D1474" i="1"/>
  <c r="G1474" i="1" s="1"/>
  <c r="C1474" i="1"/>
  <c r="G1473" i="1"/>
  <c r="D1473" i="1"/>
  <c r="C1473" i="1"/>
  <c r="D1472" i="1"/>
  <c r="C1472" i="1"/>
  <c r="G1472" i="1" s="1"/>
  <c r="G1471" i="1"/>
  <c r="D1471" i="1"/>
  <c r="C1471" i="1"/>
  <c r="D1470" i="1"/>
  <c r="C1470" i="1"/>
  <c r="H1470" i="1" s="1"/>
  <c r="D1469" i="1"/>
  <c r="C1469" i="1"/>
  <c r="H1469" i="1" s="1"/>
  <c r="D1468" i="1"/>
  <c r="G1468" i="1" s="1"/>
  <c r="C1468" i="1"/>
  <c r="G1467" i="1"/>
  <c r="D1467" i="1"/>
  <c r="C1467" i="1"/>
  <c r="D1466" i="1"/>
  <c r="C1466" i="1"/>
  <c r="G1465" i="1"/>
  <c r="D1465" i="1"/>
  <c r="C1465" i="1"/>
  <c r="D1464" i="1"/>
  <c r="G1464" i="1" s="1"/>
  <c r="C1464" i="1"/>
  <c r="D1463" i="1"/>
  <c r="C1463" i="1"/>
  <c r="G1463" i="1" s="1"/>
  <c r="D1462" i="1"/>
  <c r="C1462" i="1"/>
  <c r="G1462" i="1" s="1"/>
  <c r="G1461" i="1"/>
  <c r="D1461" i="1"/>
  <c r="C1461" i="1"/>
  <c r="H1461" i="1" s="1"/>
  <c r="H1460" i="1"/>
  <c r="D1460" i="1"/>
  <c r="C1460" i="1"/>
  <c r="J1460" i="1" s="1"/>
  <c r="G1459" i="1"/>
  <c r="I1459" i="1" s="1"/>
  <c r="D1459" i="1"/>
  <c r="C1459" i="1"/>
  <c r="H1459" i="1" s="1"/>
  <c r="H1458" i="1"/>
  <c r="G1458" i="1"/>
  <c r="I1458" i="1" s="1"/>
  <c r="D1458" i="1"/>
  <c r="C1458" i="1"/>
  <c r="J1458" i="1" s="1"/>
  <c r="G1457" i="1"/>
  <c r="I1457" i="1" s="1"/>
  <c r="D1457" i="1"/>
  <c r="C1457" i="1"/>
  <c r="H1457" i="1" s="1"/>
  <c r="H1456" i="1"/>
  <c r="D1456" i="1"/>
  <c r="C1456" i="1"/>
  <c r="J1456" i="1" s="1"/>
  <c r="J1455" i="1"/>
  <c r="G1455" i="1"/>
  <c r="I1455" i="1" s="1"/>
  <c r="D1455" i="1"/>
  <c r="C1455" i="1"/>
  <c r="H1455" i="1" s="1"/>
  <c r="D1454" i="1"/>
  <c r="C1454" i="1"/>
  <c r="G1453" i="1"/>
  <c r="D1453" i="1"/>
  <c r="C1453" i="1"/>
  <c r="H1453" i="1" s="1"/>
  <c r="H1452" i="1"/>
  <c r="D1452" i="1"/>
  <c r="C1452" i="1"/>
  <c r="J1452" i="1" s="1"/>
  <c r="J1451" i="1"/>
  <c r="G1451" i="1"/>
  <c r="I1451" i="1" s="1"/>
  <c r="D1451" i="1"/>
  <c r="C1451" i="1"/>
  <c r="H1451" i="1" s="1"/>
  <c r="H1450" i="1"/>
  <c r="G1450" i="1"/>
  <c r="D1450" i="1"/>
  <c r="C1450" i="1"/>
  <c r="J1450" i="1" s="1"/>
  <c r="J1449" i="1"/>
  <c r="G1449" i="1"/>
  <c r="I1449" i="1" s="1"/>
  <c r="D1449" i="1"/>
  <c r="C1449" i="1"/>
  <c r="H1449" i="1" s="1"/>
  <c r="H1448" i="1"/>
  <c r="D1448" i="1"/>
  <c r="C1448" i="1"/>
  <c r="G1448" i="1" s="1"/>
  <c r="I1448" i="1" s="1"/>
  <c r="H1447" i="1"/>
  <c r="D1447" i="1"/>
  <c r="G1447" i="1" s="1"/>
  <c r="C1447" i="1"/>
  <c r="H1446" i="1"/>
  <c r="D1446" i="1"/>
  <c r="J1446" i="1" s="1"/>
  <c r="C1446" i="1"/>
  <c r="G1446" i="1" s="1"/>
  <c r="I1446" i="1" s="1"/>
  <c r="D1445" i="1"/>
  <c r="C1445" i="1"/>
  <c r="H1445" i="1" s="1"/>
  <c r="D1444" i="1"/>
  <c r="C1444" i="1"/>
  <c r="D1443" i="1"/>
  <c r="C1443" i="1"/>
  <c r="D1442" i="1"/>
  <c r="C1442" i="1"/>
  <c r="D1441" i="1"/>
  <c r="C1441" i="1"/>
  <c r="D1440" i="1"/>
  <c r="C1440" i="1"/>
  <c r="D1439" i="1"/>
  <c r="C1439" i="1"/>
  <c r="D1438" i="1"/>
  <c r="C1437" i="1"/>
  <c r="G1434" i="1"/>
  <c r="D1434" i="1"/>
  <c r="C1434" i="1"/>
  <c r="H1434" i="1" s="1"/>
  <c r="D1433" i="1"/>
  <c r="C1433" i="1"/>
  <c r="H1433" i="1" s="1"/>
  <c r="D1432" i="1"/>
  <c r="C1432" i="1"/>
  <c r="H1432" i="1" s="1"/>
  <c r="G1431" i="1"/>
  <c r="D1431" i="1"/>
  <c r="C1431" i="1"/>
  <c r="H1431" i="1" s="1"/>
  <c r="G1430" i="1"/>
  <c r="D1430" i="1"/>
  <c r="C1430" i="1"/>
  <c r="H1430" i="1" s="1"/>
  <c r="D1429" i="1"/>
  <c r="C1429" i="1"/>
  <c r="H1429" i="1" s="1"/>
  <c r="D1428" i="1"/>
  <c r="C1428" i="1"/>
  <c r="H1428" i="1" s="1"/>
  <c r="G1427" i="1"/>
  <c r="D1427" i="1"/>
  <c r="C1427" i="1"/>
  <c r="H1427" i="1" s="1"/>
  <c r="G1426" i="1"/>
  <c r="D1426" i="1"/>
  <c r="C1426" i="1"/>
  <c r="H1426" i="1" s="1"/>
  <c r="D1425" i="1"/>
  <c r="C1425" i="1"/>
  <c r="H1425" i="1" s="1"/>
  <c r="D1424" i="1"/>
  <c r="C1424" i="1"/>
  <c r="H1424" i="1" s="1"/>
  <c r="D1422" i="1"/>
  <c r="G1422" i="1" s="1"/>
  <c r="C1422" i="1"/>
  <c r="H1422" i="1" s="1"/>
  <c r="D1421" i="1"/>
  <c r="C1421" i="1"/>
  <c r="H1421" i="1" s="1"/>
  <c r="D1420" i="1"/>
  <c r="C1420" i="1"/>
  <c r="H1420" i="1" s="1"/>
  <c r="G1419" i="1"/>
  <c r="D1419" i="1"/>
  <c r="C1419" i="1"/>
  <c r="H1419" i="1" s="1"/>
  <c r="G1418" i="1"/>
  <c r="D1418" i="1"/>
  <c r="C1418" i="1"/>
  <c r="H1418" i="1" s="1"/>
  <c r="D1417" i="1"/>
  <c r="C1417" i="1"/>
  <c r="H1417" i="1" s="1"/>
  <c r="D1416" i="1"/>
  <c r="C1416" i="1"/>
  <c r="H1416" i="1" s="1"/>
  <c r="G1415" i="1"/>
  <c r="D1415" i="1"/>
  <c r="C1415" i="1"/>
  <c r="H1415" i="1" s="1"/>
  <c r="G1414" i="1"/>
  <c r="D1414" i="1"/>
  <c r="C1414" i="1"/>
  <c r="H1414" i="1" s="1"/>
  <c r="D1413" i="1"/>
  <c r="C1413" i="1"/>
  <c r="H1413" i="1" s="1"/>
  <c r="D1412" i="1"/>
  <c r="C1412" i="1"/>
  <c r="H1412" i="1" s="1"/>
  <c r="D1411" i="1"/>
  <c r="G1411" i="1" s="1"/>
  <c r="C1411" i="1"/>
  <c r="H1411" i="1" s="1"/>
  <c r="D1410" i="1"/>
  <c r="G1410" i="1" s="1"/>
  <c r="C1410" i="1"/>
  <c r="C1409" i="1"/>
  <c r="G1407" i="1"/>
  <c r="D1407" i="1"/>
  <c r="C1407" i="1"/>
  <c r="H1407" i="1" s="1"/>
  <c r="G1406" i="1"/>
  <c r="D1406" i="1"/>
  <c r="C1406" i="1"/>
  <c r="H1406" i="1" s="1"/>
  <c r="D1405" i="1"/>
  <c r="C1405" i="1"/>
  <c r="H1405" i="1" s="1"/>
  <c r="D1404" i="1"/>
  <c r="C1404" i="1"/>
  <c r="H1404" i="1" s="1"/>
  <c r="D1403" i="1"/>
  <c r="G1403" i="1" s="1"/>
  <c r="C1403" i="1"/>
  <c r="D1402" i="1"/>
  <c r="G1402" i="1" s="1"/>
  <c r="C1402" i="1"/>
  <c r="H1402" i="1" s="1"/>
  <c r="D1401" i="1"/>
  <c r="C1401" i="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G1383" i="1"/>
  <c r="D1383" i="1"/>
  <c r="C1383" i="1"/>
  <c r="H1383" i="1" s="1"/>
  <c r="G1382" i="1"/>
  <c r="D1382" i="1"/>
  <c r="C1382" i="1"/>
  <c r="H1382" i="1" s="1"/>
  <c r="D1381" i="1"/>
  <c r="C1381" i="1"/>
  <c r="H1381" i="1" s="1"/>
  <c r="D1380" i="1"/>
  <c r="C1380" i="1"/>
  <c r="H1380" i="1" s="1"/>
  <c r="D1379" i="1"/>
  <c r="G1379" i="1" s="1"/>
  <c r="C1379" i="1"/>
  <c r="G1378" i="1"/>
  <c r="D1378" i="1"/>
  <c r="C1378" i="1"/>
  <c r="H1378" i="1" s="1"/>
  <c r="D1377" i="1"/>
  <c r="C1377" i="1"/>
  <c r="H1377" i="1" s="1"/>
  <c r="C1376" i="1"/>
  <c r="D1375" i="1"/>
  <c r="G1375" i="1" s="1"/>
  <c r="C1375" i="1"/>
  <c r="H1375" i="1" s="1"/>
  <c r="G1374" i="1"/>
  <c r="D1374" i="1"/>
  <c r="C1374" i="1"/>
  <c r="H1374" i="1" s="1"/>
  <c r="D1373" i="1"/>
  <c r="C1373" i="1"/>
  <c r="H1373" i="1" s="1"/>
  <c r="D1372" i="1"/>
  <c r="C1372" i="1"/>
  <c r="H1372" i="1" s="1"/>
  <c r="G1371" i="1"/>
  <c r="D1371" i="1"/>
  <c r="C1371" i="1"/>
  <c r="H1371" i="1" s="1"/>
  <c r="D1370" i="1"/>
  <c r="G1370" i="1" s="1"/>
  <c r="C1370" i="1"/>
  <c r="D1369" i="1"/>
  <c r="C1369" i="1"/>
  <c r="H1369" i="1" s="1"/>
  <c r="D1368" i="1"/>
  <c r="C1368" i="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D1358" i="1"/>
  <c r="G1358" i="1" s="1"/>
  <c r="C1358" i="1"/>
  <c r="H1358" i="1" s="1"/>
  <c r="D1357" i="1"/>
  <c r="C1357" i="1"/>
  <c r="H1357" i="1" s="1"/>
  <c r="D1356" i="1"/>
  <c r="C1356" i="1"/>
  <c r="H1356" i="1" s="1"/>
  <c r="C1355" i="1"/>
  <c r="G1354" i="1"/>
  <c r="D1354" i="1"/>
  <c r="C1354" i="1"/>
  <c r="H1354" i="1" s="1"/>
  <c r="D1353" i="1"/>
  <c r="C1353" i="1"/>
  <c r="H1353" i="1" s="1"/>
  <c r="D1352" i="1"/>
  <c r="C1352" i="1"/>
  <c r="H1352" i="1" s="1"/>
  <c r="G1351" i="1"/>
  <c r="D1351" i="1"/>
  <c r="C1351" i="1"/>
  <c r="H1351" i="1" s="1"/>
  <c r="G1350" i="1"/>
  <c r="D1350" i="1"/>
  <c r="C1350" i="1"/>
  <c r="H1350" i="1" s="1"/>
  <c r="D1349" i="1"/>
  <c r="C1349" i="1"/>
  <c r="D1348" i="1"/>
  <c r="C1348" i="1"/>
  <c r="H1348" i="1" s="1"/>
  <c r="G1347" i="1"/>
  <c r="D1347" i="1"/>
  <c r="C1347" i="1"/>
  <c r="H1347" i="1" s="1"/>
  <c r="G1346" i="1"/>
  <c r="D1346" i="1"/>
  <c r="C1346" i="1"/>
  <c r="H1346" i="1" s="1"/>
  <c r="D1345" i="1"/>
  <c r="C1345" i="1"/>
  <c r="H1345" i="1" s="1"/>
  <c r="D1344" i="1"/>
  <c r="C1344" i="1"/>
  <c r="H1344" i="1" s="1"/>
  <c r="H1343" i="1"/>
  <c r="D1343" i="1"/>
  <c r="C1343" i="1"/>
  <c r="G1343" i="1" s="1"/>
  <c r="H1342" i="1"/>
  <c r="D1342" i="1"/>
  <c r="C1342" i="1"/>
  <c r="G1342" i="1" s="1"/>
  <c r="H1341" i="1"/>
  <c r="D1341" i="1"/>
  <c r="C1341" i="1"/>
  <c r="G1341" i="1" s="1"/>
  <c r="H1340" i="1"/>
  <c r="D1340" i="1"/>
  <c r="C1340" i="1"/>
  <c r="G1340" i="1" s="1"/>
  <c r="D1339" i="1"/>
  <c r="H1339" i="1" s="1"/>
  <c r="C1339" i="1"/>
  <c r="G1339" i="1" s="1"/>
  <c r="H1338" i="1"/>
  <c r="D1338" i="1"/>
  <c r="C1338" i="1"/>
  <c r="G1338" i="1" s="1"/>
  <c r="C1337" i="1"/>
  <c r="D1336" i="1"/>
  <c r="H1336" i="1" s="1"/>
  <c r="C1336" i="1"/>
  <c r="H1335" i="1"/>
  <c r="D1335" i="1"/>
  <c r="C1335" i="1"/>
  <c r="G1335" i="1" s="1"/>
  <c r="D1334" i="1"/>
  <c r="H1334" i="1" s="1"/>
  <c r="C1334" i="1"/>
  <c r="G1334" i="1" s="1"/>
  <c r="D1333" i="1"/>
  <c r="H1333" i="1" s="1"/>
  <c r="C1333" i="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H1323" i="1"/>
  <c r="D1323" i="1"/>
  <c r="C1323" i="1"/>
  <c r="G1323" i="1" s="1"/>
  <c r="D1322" i="1"/>
  <c r="H1322" i="1" s="1"/>
  <c r="C1322" i="1"/>
  <c r="G1322" i="1" s="1"/>
  <c r="H1321" i="1"/>
  <c r="D1321" i="1"/>
  <c r="C1321" i="1"/>
  <c r="G1321" i="1" s="1"/>
  <c r="H1320" i="1"/>
  <c r="D1320" i="1"/>
  <c r="C1320" i="1"/>
  <c r="G1320" i="1" s="1"/>
  <c r="H1319" i="1"/>
  <c r="D1319" i="1"/>
  <c r="C1319" i="1"/>
  <c r="G1319" i="1" s="1"/>
  <c r="D1318" i="1"/>
  <c r="H1318" i="1" s="1"/>
  <c r="C1318" i="1"/>
  <c r="G1318" i="1" s="1"/>
  <c r="H1317" i="1"/>
  <c r="D1317" i="1"/>
  <c r="C1317" i="1"/>
  <c r="G1317" i="1" s="1"/>
  <c r="C1316" i="1"/>
  <c r="H1315" i="1"/>
  <c r="D1315" i="1"/>
  <c r="C1315" i="1"/>
  <c r="G1315" i="1" s="1"/>
  <c r="H1314" i="1"/>
  <c r="D1314" i="1"/>
  <c r="C1314" i="1"/>
  <c r="G1314" i="1" s="1"/>
  <c r="H1313" i="1"/>
  <c r="D1313" i="1"/>
  <c r="C1313" i="1"/>
  <c r="G1313" i="1" s="1"/>
  <c r="H1312" i="1"/>
  <c r="G1312" i="1"/>
  <c r="D1312" i="1"/>
  <c r="C1312" i="1"/>
  <c r="H1311" i="1"/>
  <c r="G1311" i="1"/>
  <c r="D1311" i="1"/>
  <c r="C1311" i="1"/>
  <c r="H1310" i="1"/>
  <c r="G1310" i="1"/>
  <c r="D1310" i="1"/>
  <c r="C1310" i="1"/>
  <c r="H1309" i="1"/>
  <c r="G1309" i="1"/>
  <c r="D1309" i="1"/>
  <c r="C1309" i="1"/>
  <c r="D1308" i="1"/>
  <c r="H1308" i="1" s="1"/>
  <c r="C1308" i="1"/>
  <c r="D1307" i="1"/>
  <c r="H1307" i="1" s="1"/>
  <c r="C1307" i="1"/>
  <c r="H1306" i="1"/>
  <c r="G1306" i="1"/>
  <c r="D1306" i="1"/>
  <c r="C1306" i="1"/>
  <c r="H1305" i="1"/>
  <c r="G1305" i="1"/>
  <c r="D1305" i="1"/>
  <c r="C1305" i="1"/>
  <c r="H1304" i="1"/>
  <c r="G1304" i="1"/>
  <c r="D1304" i="1"/>
  <c r="C1304" i="1"/>
  <c r="H1303" i="1"/>
  <c r="G1303" i="1"/>
  <c r="D1303" i="1"/>
  <c r="C1303" i="1"/>
  <c r="D1302" i="1"/>
  <c r="H1302" i="1" s="1"/>
  <c r="C1302" i="1"/>
  <c r="D1301" i="1"/>
  <c r="G1301" i="1" s="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D1275" i="1"/>
  <c r="H1275" i="1" s="1"/>
  <c r="C1275" i="1"/>
  <c r="H1274" i="1"/>
  <c r="G1274" i="1"/>
  <c r="D1274" i="1"/>
  <c r="C1274" i="1"/>
  <c r="H1273" i="1"/>
  <c r="G1273" i="1"/>
  <c r="D1273" i="1"/>
  <c r="C1273" i="1"/>
  <c r="H1272" i="1"/>
  <c r="G1272" i="1"/>
  <c r="D1272" i="1"/>
  <c r="C1272" i="1"/>
  <c r="H1271" i="1"/>
  <c r="G1271" i="1"/>
  <c r="D1271" i="1"/>
  <c r="C1271" i="1"/>
  <c r="D1270" i="1"/>
  <c r="H1270" i="1" s="1"/>
  <c r="C1270" i="1"/>
  <c r="H1269" i="1"/>
  <c r="G1269" i="1"/>
  <c r="D1269" i="1"/>
  <c r="C1269" i="1"/>
  <c r="H1268" i="1"/>
  <c r="G1268" i="1"/>
  <c r="D1268" i="1"/>
  <c r="C1268" i="1"/>
  <c r="H1267" i="1"/>
  <c r="G1267" i="1"/>
  <c r="D1267" i="1"/>
  <c r="C1267" i="1"/>
  <c r="D1266" i="1"/>
  <c r="H1266" i="1" s="1"/>
  <c r="C1266" i="1"/>
  <c r="D1265" i="1"/>
  <c r="H1265" i="1" s="1"/>
  <c r="C1265" i="1"/>
  <c r="D1264" i="1"/>
  <c r="G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H1245" i="1" s="1"/>
  <c r="C1245" i="1"/>
  <c r="H1244" i="1"/>
  <c r="G1244" i="1"/>
  <c r="D1244" i="1"/>
  <c r="C1244" i="1"/>
  <c r="H1243" i="1"/>
  <c r="G1243" i="1"/>
  <c r="D1243" i="1"/>
  <c r="C1243" i="1"/>
  <c r="H1242" i="1"/>
  <c r="G1242" i="1"/>
  <c r="D1242" i="1"/>
  <c r="C1242" i="1"/>
  <c r="D1241" i="1"/>
  <c r="H1241" i="1" s="1"/>
  <c r="C1241" i="1"/>
  <c r="D1240" i="1"/>
  <c r="G1240" i="1" s="1"/>
  <c r="C1240" i="1"/>
  <c r="H1239" i="1"/>
  <c r="G1239" i="1"/>
  <c r="D1239" i="1"/>
  <c r="C1239" i="1"/>
  <c r="H1238" i="1"/>
  <c r="G1238" i="1"/>
  <c r="D1238" i="1"/>
  <c r="C1238" i="1"/>
  <c r="D1237" i="1"/>
  <c r="H1237" i="1" s="1"/>
  <c r="C1237" i="1"/>
  <c r="D1236" i="1"/>
  <c r="H1236" i="1" s="1"/>
  <c r="C1236" i="1"/>
  <c r="D1235" i="1"/>
  <c r="H1235" i="1" s="1"/>
  <c r="C1235" i="1"/>
  <c r="D1234" i="1"/>
  <c r="H1234" i="1" s="1"/>
  <c r="C1234" i="1"/>
  <c r="D1233" i="1"/>
  <c r="H1233" i="1" s="1"/>
  <c r="C1233" i="1"/>
  <c r="D1232" i="1"/>
  <c r="H1232" i="1" s="1"/>
  <c r="C1232" i="1"/>
  <c r="H1231" i="1"/>
  <c r="D1231" i="1"/>
  <c r="G1231" i="1" s="1"/>
  <c r="C1231" i="1"/>
  <c r="H1230" i="1"/>
  <c r="D1230" i="1"/>
  <c r="G1230" i="1" s="1"/>
  <c r="C1230" i="1"/>
  <c r="H1229" i="1"/>
  <c r="D1229" i="1"/>
  <c r="G1229" i="1" s="1"/>
  <c r="C1229" i="1"/>
  <c r="H1228" i="1"/>
  <c r="G1228" i="1"/>
  <c r="D1228" i="1"/>
  <c r="C1228" i="1"/>
  <c r="D1227" i="1"/>
  <c r="G1227" i="1" s="1"/>
  <c r="C1227" i="1"/>
  <c r="H1226" i="1"/>
  <c r="D1226" i="1"/>
  <c r="G1226" i="1" s="1"/>
  <c r="C1226" i="1"/>
  <c r="H1225" i="1"/>
  <c r="D1225" i="1"/>
  <c r="G1225" i="1" s="1"/>
  <c r="C1225" i="1"/>
  <c r="H1224" i="1"/>
  <c r="D1224" i="1"/>
  <c r="G1224" i="1" s="1"/>
  <c r="C1224" i="1"/>
  <c r="C1223" i="1"/>
  <c r="C1222" i="1"/>
  <c r="D1221" i="1"/>
  <c r="H1221" i="1" s="1"/>
  <c r="C1221" i="1"/>
  <c r="H1220" i="1"/>
  <c r="G1220" i="1"/>
  <c r="D1220" i="1"/>
  <c r="C1220" i="1"/>
  <c r="D1219" i="1"/>
  <c r="H1219" i="1" s="1"/>
  <c r="C1219" i="1"/>
  <c r="D1218" i="1"/>
  <c r="H1218" i="1" s="1"/>
  <c r="C1218" i="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H1189" i="1" s="1"/>
  <c r="C1189" i="1"/>
  <c r="H1188" i="1"/>
  <c r="G1188" i="1"/>
  <c r="D1188" i="1"/>
  <c r="C1188" i="1"/>
  <c r="H1187" i="1"/>
  <c r="G1187" i="1"/>
  <c r="D1187" i="1"/>
  <c r="C1187" i="1"/>
  <c r="H1186" i="1"/>
  <c r="G1186" i="1"/>
  <c r="D1186" i="1"/>
  <c r="C1186" i="1"/>
  <c r="H1185" i="1"/>
  <c r="G1185" i="1"/>
  <c r="D1185" i="1"/>
  <c r="C1185" i="1"/>
  <c r="D1184" i="1"/>
  <c r="H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D1125" i="1"/>
  <c r="G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H1117" i="1" s="1"/>
  <c r="C1117" i="1"/>
  <c r="H1116" i="1"/>
  <c r="G1116" i="1"/>
  <c r="D1116" i="1"/>
  <c r="C1116" i="1"/>
  <c r="H1115" i="1"/>
  <c r="G1115" i="1"/>
  <c r="D1115" i="1"/>
  <c r="C1115" i="1"/>
  <c r="H1114" i="1"/>
  <c r="G1114" i="1"/>
  <c r="D1114" i="1"/>
  <c r="C1114" i="1"/>
  <c r="D1113" i="1"/>
  <c r="H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D1061" i="1"/>
  <c r="G1061" i="1" s="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H1054" i="1"/>
  <c r="G1054" i="1"/>
  <c r="D1054" i="1"/>
  <c r="C1054" i="1"/>
  <c r="H1053" i="1"/>
  <c r="D1053" i="1"/>
  <c r="G1053" i="1" s="1"/>
  <c r="C1053" i="1"/>
  <c r="H1052" i="1"/>
  <c r="G1052" i="1"/>
  <c r="D1052" i="1"/>
  <c r="C1052" i="1"/>
  <c r="H1051" i="1"/>
  <c r="G1051" i="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H1015" i="1" s="1"/>
  <c r="C1015" i="1"/>
  <c r="H1014" i="1"/>
  <c r="G1014" i="1"/>
  <c r="D1014" i="1"/>
  <c r="C1014" i="1"/>
  <c r="C1013" i="1"/>
  <c r="D1012" i="1"/>
  <c r="H1012" i="1" s="1"/>
  <c r="C1012" i="1"/>
  <c r="H1011" i="1"/>
  <c r="G1011" i="1"/>
  <c r="D1011" i="1"/>
  <c r="C1011" i="1"/>
  <c r="H1010" i="1"/>
  <c r="G1010" i="1"/>
  <c r="D1010" i="1"/>
  <c r="C1010" i="1"/>
  <c r="H1009" i="1"/>
  <c r="G1009" i="1"/>
  <c r="D1009" i="1"/>
  <c r="C1009" i="1"/>
  <c r="D1008" i="1"/>
  <c r="H1008" i="1" s="1"/>
  <c r="C1008" i="1"/>
  <c r="C1007" i="1"/>
  <c r="D1006" i="1"/>
  <c r="H1006" i="1" s="1"/>
  <c r="C1006" i="1"/>
  <c r="H1005" i="1"/>
  <c r="G1005" i="1"/>
  <c r="D1005" i="1"/>
  <c r="C1005" i="1"/>
  <c r="D1004" i="1"/>
  <c r="H1004" i="1" s="1"/>
  <c r="C1004" i="1"/>
  <c r="D1003" i="1"/>
  <c r="H1003" i="1" s="1"/>
  <c r="C1003" i="1"/>
  <c r="H1002" i="1"/>
  <c r="G1002" i="1"/>
  <c r="D1002" i="1"/>
  <c r="C1002" i="1"/>
  <c r="H1001" i="1"/>
  <c r="G1001" i="1"/>
  <c r="D1001" i="1"/>
  <c r="C1001" i="1"/>
  <c r="D1000" i="1"/>
  <c r="H1000" i="1" s="1"/>
  <c r="C1000" i="1"/>
  <c r="D999" i="1"/>
  <c r="H999" i="1" s="1"/>
  <c r="C999" i="1"/>
  <c r="D998" i="1"/>
  <c r="H998" i="1" s="1"/>
  <c r="C998" i="1"/>
  <c r="C997" i="1"/>
  <c r="D996" i="1"/>
  <c r="H996" i="1" s="1"/>
  <c r="C996" i="1"/>
  <c r="D995" i="1"/>
  <c r="H995" i="1" s="1"/>
  <c r="C995" i="1"/>
  <c r="D994" i="1"/>
  <c r="H994" i="1" s="1"/>
  <c r="C994" i="1"/>
  <c r="D993" i="1"/>
  <c r="H993" i="1" s="1"/>
  <c r="C993" i="1"/>
  <c r="H992" i="1"/>
  <c r="D992" i="1"/>
  <c r="G992" i="1" s="1"/>
  <c r="C992" i="1"/>
  <c r="C991" i="1"/>
  <c r="C990" i="1"/>
  <c r="H989" i="1"/>
  <c r="G989" i="1"/>
  <c r="D989" i="1"/>
  <c r="C989" i="1"/>
  <c r="H988" i="1"/>
  <c r="D988" i="1"/>
  <c r="G988" i="1" s="1"/>
  <c r="C988" i="1"/>
  <c r="D987" i="1"/>
  <c r="G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D820" i="1"/>
  <c r="G820" i="1" s="1"/>
  <c r="C820" i="1"/>
  <c r="D819" i="1"/>
  <c r="G819" i="1" s="1"/>
  <c r="C819" i="1"/>
  <c r="H818"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D654" i="1"/>
  <c r="G654" i="1" s="1"/>
  <c r="C654" i="1"/>
  <c r="H653" i="1"/>
  <c r="D653" i="1"/>
  <c r="G653" i="1" s="1"/>
  <c r="C653" i="1"/>
  <c r="H652" i="1"/>
  <c r="D652" i="1"/>
  <c r="G652" i="1" s="1"/>
  <c r="C652" i="1"/>
  <c r="H651" i="1"/>
  <c r="D651" i="1"/>
  <c r="G651" i="1" s="1"/>
  <c r="C651" i="1"/>
  <c r="H650" i="1"/>
  <c r="D650" i="1"/>
  <c r="G650" i="1" s="1"/>
  <c r="C650" i="1"/>
  <c r="H649" i="1"/>
  <c r="D649" i="1"/>
  <c r="G649" i="1" s="1"/>
  <c r="C649" i="1"/>
  <c r="D648" i="1"/>
  <c r="G648" i="1" s="1"/>
  <c r="C648" i="1"/>
  <c r="H647" i="1"/>
  <c r="D647" i="1"/>
  <c r="G647" i="1" s="1"/>
  <c r="C647" i="1"/>
  <c r="H646" i="1"/>
  <c r="D646" i="1"/>
  <c r="G646" i="1" s="1"/>
  <c r="C646" i="1"/>
  <c r="C645" i="1"/>
  <c r="D644" i="1"/>
  <c r="G644" i="1" s="1"/>
  <c r="C644" i="1"/>
  <c r="H643" i="1"/>
  <c r="D643" i="1"/>
  <c r="G643" i="1" s="1"/>
  <c r="C643" i="1"/>
  <c r="D642" i="1"/>
  <c r="G642" i="1" s="1"/>
  <c r="C642" i="1"/>
  <c r="H641" i="1"/>
  <c r="D641" i="1"/>
  <c r="G641" i="1" s="1"/>
  <c r="C641" i="1"/>
  <c r="C638" i="1"/>
  <c r="C637"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D600" i="1"/>
  <c r="G600" i="1" s="1"/>
  <c r="C600" i="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D562" i="1"/>
  <c r="G562" i="1" s="1"/>
  <c r="C562" i="1"/>
  <c r="H561" i="1"/>
  <c r="D561" i="1"/>
  <c r="G561" i="1" s="1"/>
  <c r="C561" i="1"/>
  <c r="H560" i="1"/>
  <c r="D560" i="1"/>
  <c r="G560" i="1" s="1"/>
  <c r="C560" i="1"/>
  <c r="D559" i="1"/>
  <c r="G559" i="1" s="1"/>
  <c r="C559" i="1"/>
  <c r="D558" i="1"/>
  <c r="G558" i="1" s="1"/>
  <c r="C558" i="1"/>
  <c r="H557" i="1"/>
  <c r="D557" i="1"/>
  <c r="G557" i="1" s="1"/>
  <c r="C557" i="1"/>
  <c r="H556" i="1"/>
  <c r="D556" i="1"/>
  <c r="G556" i="1" s="1"/>
  <c r="C556" i="1"/>
  <c r="D555" i="1"/>
  <c r="G555" i="1" s="1"/>
  <c r="C555" i="1"/>
  <c r="D554" i="1"/>
  <c r="G554" i="1" s="1"/>
  <c r="C554" i="1"/>
  <c r="H553" i="1"/>
  <c r="D553" i="1"/>
  <c r="G553" i="1" s="1"/>
  <c r="C553" i="1"/>
  <c r="H552" i="1"/>
  <c r="D552" i="1"/>
  <c r="G552" i="1" s="1"/>
  <c r="C552" i="1"/>
  <c r="D551" i="1"/>
  <c r="G551" i="1" s="1"/>
  <c r="C551" i="1"/>
  <c r="D550" i="1"/>
  <c r="G550" i="1" s="1"/>
  <c r="C550" i="1"/>
  <c r="H549" i="1"/>
  <c r="D549" i="1"/>
  <c r="G549" i="1" s="1"/>
  <c r="C549" i="1"/>
  <c r="H548" i="1"/>
  <c r="D548" i="1"/>
  <c r="G548" i="1" s="1"/>
  <c r="C548" i="1"/>
  <c r="D547" i="1"/>
  <c r="G547" i="1" s="1"/>
  <c r="C547" i="1"/>
  <c r="D546" i="1"/>
  <c r="G546" i="1" s="1"/>
  <c r="C546" i="1"/>
  <c r="H545" i="1"/>
  <c r="D545" i="1"/>
  <c r="G545" i="1" s="1"/>
  <c r="C545" i="1"/>
  <c r="H544" i="1"/>
  <c r="D544" i="1"/>
  <c r="G544" i="1" s="1"/>
  <c r="C544" i="1"/>
  <c r="D543" i="1"/>
  <c r="G543" i="1" s="1"/>
  <c r="C543" i="1"/>
  <c r="D542" i="1"/>
  <c r="G542" i="1" s="1"/>
  <c r="C542" i="1"/>
  <c r="H541" i="1"/>
  <c r="D541" i="1"/>
  <c r="G541" i="1" s="1"/>
  <c r="C541" i="1"/>
  <c r="H540" i="1"/>
  <c r="D540" i="1"/>
  <c r="G540" i="1" s="1"/>
  <c r="C540" i="1"/>
  <c r="D539" i="1"/>
  <c r="G539" i="1" s="1"/>
  <c r="C539" i="1"/>
  <c r="D538" i="1"/>
  <c r="G538" i="1" s="1"/>
  <c r="C538" i="1"/>
  <c r="H537" i="1"/>
  <c r="D537" i="1"/>
  <c r="G537" i="1" s="1"/>
  <c r="C537" i="1"/>
  <c r="H536" i="1"/>
  <c r="D536" i="1"/>
  <c r="G536" i="1" s="1"/>
  <c r="C536" i="1"/>
  <c r="D535" i="1"/>
  <c r="G535" i="1" s="1"/>
  <c r="C535" i="1"/>
  <c r="D534" i="1"/>
  <c r="G534" i="1" s="1"/>
  <c r="C534" i="1"/>
  <c r="H533" i="1"/>
  <c r="D533" i="1"/>
  <c r="G533" i="1" s="1"/>
  <c r="C533" i="1"/>
  <c r="H532" i="1"/>
  <c r="D532" i="1"/>
  <c r="G532" i="1" s="1"/>
  <c r="C532" i="1"/>
  <c r="D531" i="1"/>
  <c r="G531" i="1" s="1"/>
  <c r="C531" i="1"/>
  <c r="D530" i="1"/>
  <c r="G530" i="1" s="1"/>
  <c r="C530" i="1"/>
  <c r="H529" i="1"/>
  <c r="D529" i="1"/>
  <c r="G529" i="1" s="1"/>
  <c r="C529" i="1"/>
  <c r="H528" i="1"/>
  <c r="D528" i="1"/>
  <c r="G528" i="1" s="1"/>
  <c r="C528" i="1"/>
  <c r="D527" i="1"/>
  <c r="G527" i="1" s="1"/>
  <c r="C527" i="1"/>
  <c r="D526" i="1"/>
  <c r="G526" i="1" s="1"/>
  <c r="C526" i="1"/>
  <c r="H525" i="1"/>
  <c r="D525" i="1"/>
  <c r="G525" i="1" s="1"/>
  <c r="C525" i="1"/>
  <c r="H524" i="1"/>
  <c r="D524" i="1"/>
  <c r="G524" i="1" s="1"/>
  <c r="C524" i="1"/>
  <c r="D521" i="1"/>
  <c r="G521" i="1" s="1"/>
  <c r="C521" i="1"/>
  <c r="D520" i="1"/>
  <c r="G520" i="1" s="1"/>
  <c r="C520" i="1"/>
  <c r="H519" i="1"/>
  <c r="D519" i="1"/>
  <c r="G519" i="1" s="1"/>
  <c r="C519" i="1"/>
  <c r="H518" i="1"/>
  <c r="D518" i="1"/>
  <c r="G518" i="1" s="1"/>
  <c r="C518" i="1"/>
  <c r="D517" i="1"/>
  <c r="G517" i="1" s="1"/>
  <c r="C517" i="1"/>
  <c r="D516" i="1"/>
  <c r="G516" i="1" s="1"/>
  <c r="C516" i="1"/>
  <c r="H515" i="1"/>
  <c r="D515" i="1"/>
  <c r="G515" i="1" s="1"/>
  <c r="C515" i="1"/>
  <c r="H514" i="1"/>
  <c r="D514" i="1"/>
  <c r="G514" i="1" s="1"/>
  <c r="C514" i="1"/>
  <c r="D513" i="1"/>
  <c r="G513" i="1" s="1"/>
  <c r="C513" i="1"/>
  <c r="D512" i="1"/>
  <c r="G512" i="1" s="1"/>
  <c r="C512" i="1"/>
  <c r="H511" i="1"/>
  <c r="D511" i="1"/>
  <c r="G511" i="1" s="1"/>
  <c r="C511" i="1"/>
  <c r="H510" i="1"/>
  <c r="G510" i="1"/>
  <c r="D510" i="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D478" i="1"/>
  <c r="D477" i="1"/>
  <c r="G477" i="1" s="1"/>
  <c r="C477" i="1"/>
  <c r="D476" i="1"/>
  <c r="G476" i="1" s="1"/>
  <c r="C476" i="1"/>
  <c r="D475" i="1"/>
  <c r="G475" i="1" s="1"/>
  <c r="C475" i="1"/>
  <c r="D474" i="1"/>
  <c r="G474" i="1" s="1"/>
  <c r="C474" i="1"/>
  <c r="D473" i="1"/>
  <c r="G473" i="1" s="1"/>
  <c r="C473" i="1"/>
  <c r="D472" i="1"/>
  <c r="G472" i="1" s="1"/>
  <c r="C472" i="1"/>
  <c r="D471" i="1"/>
  <c r="G471" i="1" s="1"/>
  <c r="C471" i="1"/>
  <c r="D470" i="1"/>
  <c r="G470" i="1" s="1"/>
  <c r="C470" i="1"/>
  <c r="D469" i="1"/>
  <c r="G469" i="1" s="1"/>
  <c r="C469" i="1"/>
  <c r="D468" i="1"/>
  <c r="G468" i="1" s="1"/>
  <c r="C468" i="1"/>
  <c r="D467" i="1"/>
  <c r="G467" i="1" s="1"/>
  <c r="C467" i="1"/>
  <c r="D465" i="1"/>
  <c r="H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D411" i="1"/>
  <c r="C411"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D373" i="1"/>
  <c r="G373" i="1" s="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D363" i="1"/>
  <c r="G363" i="1" s="1"/>
  <c r="C363" i="1"/>
  <c r="D362" i="1"/>
  <c r="H362" i="1" s="1"/>
  <c r="C362" i="1"/>
  <c r="H361" i="1"/>
  <c r="G361" i="1"/>
  <c r="D361" i="1"/>
  <c r="C361" i="1"/>
  <c r="H360" i="1"/>
  <c r="G360" i="1"/>
  <c r="D360" i="1"/>
  <c r="C360" i="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D291" i="1"/>
  <c r="C291" i="1"/>
  <c r="D290" i="1"/>
  <c r="C290" i="1"/>
  <c r="D289" i="1"/>
  <c r="C289" i="1"/>
  <c r="D288" i="1"/>
  <c r="C288" i="1"/>
  <c r="D284" i="1"/>
  <c r="H284" i="1" s="1"/>
  <c r="C284" i="1"/>
  <c r="G283" i="1"/>
  <c r="D283" i="1"/>
  <c r="H283" i="1" s="1"/>
  <c r="C283" i="1"/>
  <c r="D282" i="1"/>
  <c r="H282" i="1" s="1"/>
  <c r="C282" i="1"/>
  <c r="G281" i="1"/>
  <c r="D281" i="1"/>
  <c r="H281" i="1" s="1"/>
  <c r="C281" i="1"/>
  <c r="D280" i="1"/>
  <c r="H280" i="1" s="1"/>
  <c r="C280" i="1"/>
  <c r="G279" i="1"/>
  <c r="D279" i="1"/>
  <c r="H279" i="1" s="1"/>
  <c r="C279" i="1"/>
  <c r="D278" i="1"/>
  <c r="H278" i="1" s="1"/>
  <c r="C278" i="1"/>
  <c r="G277" i="1"/>
  <c r="D277" i="1"/>
  <c r="H277" i="1" s="1"/>
  <c r="C277" i="1"/>
  <c r="D276" i="1"/>
  <c r="H276" i="1" s="1"/>
  <c r="C276" i="1"/>
  <c r="G275" i="1"/>
  <c r="D275" i="1"/>
  <c r="H275" i="1" s="1"/>
  <c r="C275" i="1"/>
  <c r="D274" i="1"/>
  <c r="H274" i="1" s="1"/>
  <c r="C274" i="1"/>
  <c r="G273" i="1"/>
  <c r="D273" i="1"/>
  <c r="H273" i="1" s="1"/>
  <c r="C273" i="1"/>
  <c r="D272" i="1"/>
  <c r="H272" i="1" s="1"/>
  <c r="C272" i="1"/>
  <c r="G271" i="1"/>
  <c r="D271" i="1"/>
  <c r="H271" i="1" s="1"/>
  <c r="C271" i="1"/>
  <c r="D270" i="1"/>
  <c r="H270" i="1" s="1"/>
  <c r="C270" i="1"/>
  <c r="G269" i="1"/>
  <c r="D269" i="1"/>
  <c r="H269" i="1" s="1"/>
  <c r="C269" i="1"/>
  <c r="D268" i="1"/>
  <c r="H268" i="1" s="1"/>
  <c r="C268" i="1"/>
  <c r="G267" i="1"/>
  <c r="D267" i="1"/>
  <c r="H267" i="1" s="1"/>
  <c r="C267" i="1"/>
  <c r="D266" i="1"/>
  <c r="H266" i="1" s="1"/>
  <c r="C266" i="1"/>
  <c r="G265" i="1"/>
  <c r="D265" i="1"/>
  <c r="H265" i="1" s="1"/>
  <c r="C265" i="1"/>
  <c r="D264" i="1"/>
  <c r="H264" i="1" s="1"/>
  <c r="C264" i="1"/>
  <c r="G263" i="1"/>
  <c r="D263" i="1"/>
  <c r="H263" i="1" s="1"/>
  <c r="C263" i="1"/>
  <c r="D262" i="1"/>
  <c r="H262" i="1" s="1"/>
  <c r="C262" i="1"/>
  <c r="G261" i="1"/>
  <c r="D261" i="1"/>
  <c r="H261" i="1" s="1"/>
  <c r="C261" i="1"/>
  <c r="D260" i="1"/>
  <c r="H260" i="1" s="1"/>
  <c r="C260" i="1"/>
  <c r="C259" i="1"/>
  <c r="D258" i="1"/>
  <c r="H258" i="1" s="1"/>
  <c r="C258" i="1"/>
  <c r="D257" i="1"/>
  <c r="H257" i="1" s="1"/>
  <c r="C257" i="1"/>
  <c r="D256" i="1"/>
  <c r="H256" i="1" s="1"/>
  <c r="C256" i="1"/>
  <c r="D255" i="1"/>
  <c r="H255" i="1" s="1"/>
  <c r="C255" i="1"/>
  <c r="D254" i="1"/>
  <c r="H254" i="1" s="1"/>
  <c r="C254" i="1"/>
  <c r="G253" i="1"/>
  <c r="D253" i="1"/>
  <c r="H253" i="1" s="1"/>
  <c r="C253" i="1"/>
  <c r="D252" i="1"/>
  <c r="H252" i="1" s="1"/>
  <c r="C252" i="1"/>
  <c r="G251" i="1"/>
  <c r="D251" i="1"/>
  <c r="H251" i="1" s="1"/>
  <c r="C251" i="1"/>
  <c r="D250" i="1"/>
  <c r="H250" i="1" s="1"/>
  <c r="C250" i="1"/>
  <c r="G249" i="1"/>
  <c r="D249" i="1"/>
  <c r="H249" i="1" s="1"/>
  <c r="C249" i="1"/>
  <c r="C248" i="1"/>
  <c r="G247" i="1"/>
  <c r="D247" i="1"/>
  <c r="H247" i="1" s="1"/>
  <c r="C247" i="1"/>
  <c r="D246" i="1"/>
  <c r="H246" i="1" s="1"/>
  <c r="C246" i="1"/>
  <c r="G245" i="1"/>
  <c r="D245" i="1"/>
  <c r="H245" i="1" s="1"/>
  <c r="C245" i="1"/>
  <c r="D244" i="1"/>
  <c r="H244" i="1" s="1"/>
  <c r="C244" i="1"/>
  <c r="G243" i="1"/>
  <c r="D243" i="1"/>
  <c r="H243" i="1" s="1"/>
  <c r="C243" i="1"/>
  <c r="D242" i="1"/>
  <c r="H242" i="1" s="1"/>
  <c r="C242" i="1"/>
  <c r="G241" i="1"/>
  <c r="D241" i="1"/>
  <c r="H241" i="1" s="1"/>
  <c r="C241" i="1"/>
  <c r="D240" i="1"/>
  <c r="H240" i="1" s="1"/>
  <c r="C240" i="1"/>
  <c r="G239" i="1"/>
  <c r="D239" i="1"/>
  <c r="H239" i="1" s="1"/>
  <c r="C239" i="1"/>
  <c r="D238" i="1"/>
  <c r="H238" i="1" s="1"/>
  <c r="C238" i="1"/>
  <c r="G237" i="1"/>
  <c r="D237" i="1"/>
  <c r="H237" i="1" s="1"/>
  <c r="C237" i="1"/>
  <c r="D236" i="1"/>
  <c r="H236" i="1" s="1"/>
  <c r="C236" i="1"/>
  <c r="G235" i="1"/>
  <c r="D235" i="1"/>
  <c r="H235" i="1" s="1"/>
  <c r="C235" i="1"/>
  <c r="D234" i="1"/>
  <c r="H234" i="1" s="1"/>
  <c r="C234" i="1"/>
  <c r="G233" i="1"/>
  <c r="D233" i="1"/>
  <c r="H233" i="1" s="1"/>
  <c r="C233" i="1"/>
  <c r="D232" i="1"/>
  <c r="H232" i="1" s="1"/>
  <c r="C232" i="1"/>
  <c r="G231" i="1"/>
  <c r="D231" i="1"/>
  <c r="H231" i="1" s="1"/>
  <c r="C231" i="1"/>
  <c r="D230" i="1"/>
  <c r="H230" i="1" s="1"/>
  <c r="C230" i="1"/>
  <c r="G229" i="1"/>
  <c r="D229" i="1"/>
  <c r="H229" i="1" s="1"/>
  <c r="C229" i="1"/>
  <c r="D228" i="1"/>
  <c r="H228" i="1" s="1"/>
  <c r="C228" i="1"/>
  <c r="D227" i="1"/>
  <c r="H227" i="1" s="1"/>
  <c r="C227" i="1"/>
  <c r="D226" i="1"/>
  <c r="H226" i="1" s="1"/>
  <c r="C226" i="1"/>
  <c r="G225" i="1"/>
  <c r="D225" i="1"/>
  <c r="H225" i="1" s="1"/>
  <c r="C225" i="1"/>
  <c r="D224" i="1"/>
  <c r="H224" i="1" s="1"/>
  <c r="C224" i="1"/>
  <c r="G223" i="1"/>
  <c r="D223" i="1"/>
  <c r="H223" i="1" s="1"/>
  <c r="C223" i="1"/>
  <c r="D222" i="1"/>
  <c r="H222" i="1" s="1"/>
  <c r="C222" i="1"/>
  <c r="G221" i="1"/>
  <c r="D221" i="1"/>
  <c r="H221" i="1" s="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H207" i="1" s="1"/>
  <c r="C207" i="1"/>
  <c r="C206" i="1"/>
  <c r="D205" i="1"/>
  <c r="H205" i="1" s="1"/>
  <c r="C205" i="1"/>
  <c r="G204" i="1"/>
  <c r="D204" i="1"/>
  <c r="H204" i="1" s="1"/>
  <c r="C204" i="1"/>
  <c r="D203" i="1"/>
  <c r="H203" i="1" s="1"/>
  <c r="C203" i="1"/>
  <c r="G202" i="1"/>
  <c r="D202" i="1"/>
  <c r="H202" i="1" s="1"/>
  <c r="C202" i="1"/>
  <c r="D201" i="1"/>
  <c r="H201" i="1" s="1"/>
  <c r="C201" i="1"/>
  <c r="G200" i="1"/>
  <c r="D200" i="1"/>
  <c r="H200" i="1" s="1"/>
  <c r="C200" i="1"/>
  <c r="D199" i="1"/>
  <c r="H199" i="1" s="1"/>
  <c r="C199" i="1"/>
  <c r="C198" i="1"/>
  <c r="D197" i="1"/>
  <c r="H197" i="1" s="1"/>
  <c r="C197" i="1"/>
  <c r="G196" i="1"/>
  <c r="D196" i="1"/>
  <c r="H196" i="1" s="1"/>
  <c r="C196" i="1"/>
  <c r="D195" i="1"/>
  <c r="H195" i="1" s="1"/>
  <c r="C195" i="1"/>
  <c r="G194" i="1"/>
  <c r="D194" i="1"/>
  <c r="H194" i="1" s="1"/>
  <c r="C194" i="1"/>
  <c r="D193" i="1"/>
  <c r="H193" i="1" s="1"/>
  <c r="C193" i="1"/>
  <c r="H191" i="1"/>
  <c r="D191" i="1"/>
  <c r="G191" i="1" s="1"/>
  <c r="C191" i="1"/>
  <c r="D190" i="1"/>
  <c r="G190" i="1" s="1"/>
  <c r="C190" i="1"/>
  <c r="D189" i="1"/>
  <c r="G189" i="1" s="1"/>
  <c r="C189" i="1"/>
  <c r="D188" i="1"/>
  <c r="G188" i="1" s="1"/>
  <c r="C188" i="1"/>
  <c r="D187" i="1"/>
  <c r="G187" i="1" s="1"/>
  <c r="C187" i="1"/>
  <c r="D186" i="1"/>
  <c r="G186" i="1" s="1"/>
  <c r="C186" i="1"/>
  <c r="D185" i="1"/>
  <c r="G185" i="1" s="1"/>
  <c r="C185" i="1"/>
  <c r="C184" i="1"/>
  <c r="H183" i="1"/>
  <c r="D183" i="1"/>
  <c r="G183" i="1" s="1"/>
  <c r="C183" i="1"/>
  <c r="D182" i="1"/>
  <c r="G182" i="1" s="1"/>
  <c r="C182" i="1"/>
  <c r="D181" i="1"/>
  <c r="G181" i="1" s="1"/>
  <c r="C181" i="1"/>
  <c r="D180" i="1"/>
  <c r="G180" i="1" s="1"/>
  <c r="C180" i="1"/>
  <c r="H179" i="1"/>
  <c r="D179" i="1"/>
  <c r="G179" i="1" s="1"/>
  <c r="C179" i="1"/>
  <c r="D178" i="1"/>
  <c r="G178" i="1" s="1"/>
  <c r="C178" i="1"/>
  <c r="D177" i="1"/>
  <c r="G177" i="1" s="1"/>
  <c r="C177" i="1"/>
  <c r="D176" i="1"/>
  <c r="G176" i="1" s="1"/>
  <c r="C176" i="1"/>
  <c r="D175" i="1"/>
  <c r="G175" i="1" s="1"/>
  <c r="C175" i="1"/>
  <c r="D174" i="1"/>
  <c r="G174" i="1" s="1"/>
  <c r="C174" i="1"/>
  <c r="C173" i="1"/>
  <c r="D172" i="1"/>
  <c r="G172" i="1" s="1"/>
  <c r="C172" i="1"/>
  <c r="H171" i="1"/>
  <c r="D171" i="1"/>
  <c r="G171" i="1" s="1"/>
  <c r="C171" i="1"/>
  <c r="D170" i="1"/>
  <c r="G170" i="1" s="1"/>
  <c r="C170" i="1"/>
  <c r="D169" i="1"/>
  <c r="G169" i="1" s="1"/>
  <c r="C169" i="1"/>
  <c r="D168" i="1"/>
  <c r="G168" i="1" s="1"/>
  <c r="C168" i="1"/>
  <c r="D167" i="1"/>
  <c r="G167" i="1" s="1"/>
  <c r="C167" i="1"/>
  <c r="D166" i="1"/>
  <c r="G166" i="1" s="1"/>
  <c r="C166" i="1"/>
  <c r="D165" i="1"/>
  <c r="G165" i="1" s="1"/>
  <c r="C165" i="1"/>
  <c r="D164" i="1"/>
  <c r="G164" i="1" s="1"/>
  <c r="C164" i="1"/>
  <c r="H163" i="1"/>
  <c r="D163" i="1"/>
  <c r="G163" i="1" s="1"/>
  <c r="C163" i="1"/>
  <c r="D162" i="1"/>
  <c r="G162" i="1" s="1"/>
  <c r="C162" i="1"/>
  <c r="D161" i="1"/>
  <c r="G161" i="1" s="1"/>
  <c r="C161" i="1"/>
  <c r="C160" i="1"/>
  <c r="H158" i="1"/>
  <c r="G158" i="1"/>
  <c r="D158" i="1"/>
  <c r="C158" i="1"/>
  <c r="H157" i="1"/>
  <c r="G157" i="1"/>
  <c r="D157" i="1"/>
  <c r="C157" i="1"/>
  <c r="H156" i="1"/>
  <c r="G156" i="1"/>
  <c r="D156" i="1"/>
  <c r="C156" i="1"/>
  <c r="H155" i="1"/>
  <c r="G155" i="1"/>
  <c r="D155" i="1"/>
  <c r="C155" i="1"/>
  <c r="D154" i="1"/>
  <c r="H154" i="1" s="1"/>
  <c r="C154" i="1"/>
  <c r="D153" i="1"/>
  <c r="H153" i="1" s="1"/>
  <c r="C153" i="1"/>
  <c r="D152" i="1"/>
  <c r="H152" i="1" s="1"/>
  <c r="C152" i="1"/>
  <c r="D151" i="1"/>
  <c r="H151" i="1" s="1"/>
  <c r="C151" i="1"/>
  <c r="D150" i="1"/>
  <c r="H150" i="1" s="1"/>
  <c r="C150" i="1"/>
  <c r="D149" i="1"/>
  <c r="H149" i="1" s="1"/>
  <c r="C149" i="1"/>
  <c r="D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G135" i="1" s="1"/>
  <c r="C135" i="1"/>
  <c r="H134" i="1"/>
  <c r="D134" i="1"/>
  <c r="G134" i="1" s="1"/>
  <c r="C134" i="1"/>
  <c r="H133" i="1"/>
  <c r="D133" i="1"/>
  <c r="G133" i="1" s="1"/>
  <c r="C133" i="1"/>
  <c r="H132" i="1"/>
  <c r="D132" i="1"/>
  <c r="G132" i="1" s="1"/>
  <c r="C132" i="1"/>
  <c r="H131" i="1"/>
  <c r="D131" i="1"/>
  <c r="G131" i="1" s="1"/>
  <c r="C131" i="1"/>
  <c r="H130" i="1"/>
  <c r="D130" i="1"/>
  <c r="G130" i="1" s="1"/>
  <c r="C130" i="1"/>
  <c r="H129" i="1"/>
  <c r="D129" i="1"/>
  <c r="G129" i="1" s="1"/>
  <c r="C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D120" i="1"/>
  <c r="H119" i="1"/>
  <c r="D119" i="1"/>
  <c r="G119" i="1" s="1"/>
  <c r="C119" i="1"/>
  <c r="H118" i="1"/>
  <c r="G118" i="1"/>
  <c r="D118" i="1"/>
  <c r="C118" i="1"/>
  <c r="H117" i="1"/>
  <c r="D117" i="1"/>
  <c r="G117" i="1" s="1"/>
  <c r="C117" i="1"/>
  <c r="H116" i="1"/>
  <c r="G116" i="1"/>
  <c r="D116" i="1"/>
  <c r="C116" i="1"/>
  <c r="H115" i="1"/>
  <c r="G115" i="1"/>
  <c r="D115" i="1"/>
  <c r="C115" i="1"/>
  <c r="H114" i="1"/>
  <c r="G114" i="1"/>
  <c r="D114" i="1"/>
  <c r="C114" i="1"/>
  <c r="H113" i="1"/>
  <c r="D113" i="1"/>
  <c r="G113" i="1" s="1"/>
  <c r="C113" i="1"/>
  <c r="H112" i="1"/>
  <c r="G112" i="1"/>
  <c r="D112" i="1"/>
  <c r="C112" i="1"/>
  <c r="H111" i="1"/>
  <c r="D111" i="1"/>
  <c r="G111" i="1" s="1"/>
  <c r="C111" i="1"/>
  <c r="H110" i="1"/>
  <c r="D110" i="1"/>
  <c r="G110" i="1" s="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C55" i="1"/>
  <c r="D54" i="1"/>
  <c r="H54" i="1" s="1"/>
  <c r="C54" i="1"/>
  <c r="D53" i="1"/>
  <c r="H53" i="1" s="1"/>
  <c r="C53" i="1"/>
  <c r="D52" i="1"/>
  <c r="H52" i="1" s="1"/>
  <c r="C52" i="1"/>
  <c r="D51" i="1"/>
  <c r="H51" i="1" s="1"/>
  <c r="C51" i="1"/>
  <c r="D50" i="1"/>
  <c r="H50" i="1" s="1"/>
  <c r="C50" i="1"/>
  <c r="D49" i="1"/>
  <c r="H49" i="1" s="1"/>
  <c r="C49" i="1"/>
  <c r="D48" i="1"/>
  <c r="H48" i="1" s="1"/>
  <c r="C48" i="1"/>
  <c r="D47" i="1"/>
  <c r="H47" i="1" s="1"/>
  <c r="C47" i="1"/>
  <c r="G45" i="1"/>
  <c r="D45" i="1"/>
  <c r="H45" i="1" s="1"/>
  <c r="C45" i="1"/>
  <c r="G44" i="1"/>
  <c r="D44" i="1"/>
  <c r="H44" i="1" s="1"/>
  <c r="C44" i="1"/>
  <c r="G43" i="1"/>
  <c r="D43" i="1"/>
  <c r="H43" i="1" s="1"/>
  <c r="C43" i="1"/>
  <c r="G42" i="1"/>
  <c r="D42" i="1"/>
  <c r="H42" i="1" s="1"/>
  <c r="C42" i="1"/>
  <c r="G41" i="1"/>
  <c r="D41" i="1"/>
  <c r="H41" i="1" s="1"/>
  <c r="C41" i="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D25" i="1"/>
  <c r="G25" i="1" s="1"/>
  <c r="C25" i="1"/>
  <c r="H24" i="1"/>
  <c r="D24" i="1"/>
  <c r="G24" i="1" s="1"/>
  <c r="C24" i="1"/>
  <c r="H23" i="1"/>
  <c r="D23" i="1"/>
  <c r="G23" i="1" s="1"/>
  <c r="C23" i="1"/>
  <c r="H22" i="1"/>
  <c r="D22" i="1"/>
  <c r="G22" i="1" s="1"/>
  <c r="C22" i="1"/>
  <c r="H21" i="1"/>
  <c r="D21" i="1"/>
  <c r="G21" i="1" s="1"/>
  <c r="C21" i="1"/>
  <c r="D20" i="1"/>
  <c r="G20" i="1" s="1"/>
  <c r="C20" i="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D5" i="1"/>
  <c r="G5" i="1" s="1"/>
  <c r="C5" i="1"/>
  <c r="D4" i="1"/>
  <c r="G4" i="1" s="1"/>
  <c r="C4" i="1"/>
  <c r="C3" i="1"/>
  <c r="C1436" i="1" l="1"/>
  <c r="H29" i="3"/>
  <c r="C1438" i="1"/>
  <c r="H1438" i="1" s="1"/>
  <c r="G1437" i="1"/>
  <c r="H1437" i="1"/>
  <c r="E300" i="9"/>
  <c r="B300" i="9" s="1"/>
  <c r="B215" i="9"/>
  <c r="E293" i="9"/>
  <c r="E27" i="9"/>
  <c r="B27" i="9" s="1"/>
  <c r="E32" i="9"/>
  <c r="B32" i="9" s="1"/>
  <c r="E286" i="9"/>
  <c r="B286" i="9" s="1"/>
  <c r="E287" i="9"/>
  <c r="B287" i="9" s="1"/>
  <c r="E33" i="9"/>
  <c r="B33" i="9" s="1"/>
  <c r="E288" i="9"/>
  <c r="B288" i="9" s="1"/>
  <c r="H1576" i="1"/>
  <c r="H1580" i="1"/>
  <c r="G1560" i="1"/>
  <c r="H1560" i="1"/>
  <c r="H1515" i="1"/>
  <c r="D24" i="8"/>
  <c r="C1499" i="1" s="1"/>
  <c r="G1499" i="1" s="1"/>
  <c r="G1510" i="1"/>
  <c r="G1509" i="1"/>
  <c r="H1508" i="1"/>
  <c r="G1507" i="1"/>
  <c r="G1505" i="1"/>
  <c r="H1504" i="1"/>
  <c r="G1502" i="1"/>
  <c r="C1501" i="1"/>
  <c r="H1490" i="1"/>
  <c r="C1483" i="1"/>
  <c r="H1483" i="1" s="1"/>
  <c r="I27" i="3"/>
  <c r="D1408" i="1"/>
  <c r="D1409" i="1"/>
  <c r="H1409" i="1" s="1"/>
  <c r="F115" i="6"/>
  <c r="H1410" i="1"/>
  <c r="H1403" i="1"/>
  <c r="H1401" i="1"/>
  <c r="D1376" i="1"/>
  <c r="H1379" i="1"/>
  <c r="H1376" i="1"/>
  <c r="H1370" i="1"/>
  <c r="H1368" i="1"/>
  <c r="H1355" i="1"/>
  <c r="H1349" i="1"/>
  <c r="G1337" i="1"/>
  <c r="G1333" i="1"/>
  <c r="G1336" i="1"/>
  <c r="G1324" i="1"/>
  <c r="F28" i="6"/>
  <c r="G1316" i="1"/>
  <c r="F22" i="6"/>
  <c r="G1307" i="1"/>
  <c r="G1308" i="1"/>
  <c r="G1302" i="1"/>
  <c r="D1300" i="1"/>
  <c r="H1300" i="1" s="1"/>
  <c r="G1300" i="1"/>
  <c r="H1301" i="1"/>
  <c r="E5" i="6"/>
  <c r="D1299" i="1" s="1"/>
  <c r="G1275" i="1"/>
  <c r="G1270" i="1"/>
  <c r="G1266" i="1"/>
  <c r="G1265" i="1"/>
  <c r="H1264" i="1"/>
  <c r="H1263" i="1"/>
  <c r="G1247" i="1"/>
  <c r="G1245" i="1"/>
  <c r="G1241" i="1"/>
  <c r="H1240" i="1"/>
  <c r="G1235" i="1"/>
  <c r="G1236" i="1"/>
  <c r="G1237" i="1"/>
  <c r="G1234" i="1"/>
  <c r="G1233" i="1"/>
  <c r="H1227" i="1"/>
  <c r="E284" i="9"/>
  <c r="B284" i="9" s="1"/>
  <c r="G1219" i="1"/>
  <c r="G1221" i="1"/>
  <c r="E238" i="5"/>
  <c r="D1215" i="1" s="1"/>
  <c r="F242" i="5"/>
  <c r="G1218" i="1"/>
  <c r="G1232" i="1"/>
  <c r="H1222" i="1"/>
  <c r="G1222" i="1"/>
  <c r="F245" i="5"/>
  <c r="D1223" i="1"/>
  <c r="E237" i="5"/>
  <c r="I23" i="3" s="1"/>
  <c r="F246" i="5"/>
  <c r="G1216" i="1"/>
  <c r="G1217" i="1"/>
  <c r="G1184" i="1"/>
  <c r="G1189" i="1"/>
  <c r="E309" i="9"/>
  <c r="B309" i="9" s="1"/>
  <c r="G1124" i="1"/>
  <c r="H1124" i="1"/>
  <c r="F146" i="5"/>
  <c r="H1112" i="1"/>
  <c r="G1112" i="1"/>
  <c r="F134" i="5"/>
  <c r="G1113" i="1"/>
  <c r="G1117" i="1"/>
  <c r="F135" i="5"/>
  <c r="H1056" i="1"/>
  <c r="F78" i="5"/>
  <c r="G1030" i="1"/>
  <c r="G1032" i="1"/>
  <c r="G1028" i="1"/>
  <c r="G1023" i="1"/>
  <c r="G1025" i="1"/>
  <c r="G1018" i="1"/>
  <c r="H1013" i="1"/>
  <c r="G1013" i="1"/>
  <c r="G1015" i="1"/>
  <c r="G1012" i="1"/>
  <c r="H1007" i="1"/>
  <c r="G1007" i="1"/>
  <c r="G1008" i="1"/>
  <c r="G1006" i="1"/>
  <c r="G1004" i="1"/>
  <c r="G1003" i="1"/>
  <c r="G1000" i="1"/>
  <c r="D997" i="1"/>
  <c r="H997" i="1" s="1"/>
  <c r="G999" i="1"/>
  <c r="G998" i="1"/>
  <c r="G996" i="1"/>
  <c r="G995" i="1"/>
  <c r="G994" i="1"/>
  <c r="G993" i="1"/>
  <c r="D991" i="1"/>
  <c r="E12" i="5"/>
  <c r="D990" i="1" s="1"/>
  <c r="H986" i="1"/>
  <c r="H987" i="1"/>
  <c r="H820" i="1"/>
  <c r="H819" i="1"/>
  <c r="H816" i="1"/>
  <c r="H814" i="1"/>
  <c r="H812" i="1"/>
  <c r="E68" i="9"/>
  <c r="B68" i="9" s="1"/>
  <c r="H759" i="1"/>
  <c r="H752" i="1"/>
  <c r="E58" i="9"/>
  <c r="B58" i="9" s="1"/>
  <c r="H735" i="1"/>
  <c r="E54" i="9"/>
  <c r="B54" i="9" s="1"/>
  <c r="H711" i="1"/>
  <c r="H691" i="1"/>
  <c r="H654" i="1"/>
  <c r="H648" i="1"/>
  <c r="B275" i="9"/>
  <c r="H644" i="1"/>
  <c r="H642" i="1"/>
  <c r="D645" i="1"/>
  <c r="G599" i="1"/>
  <c r="H599" i="1"/>
  <c r="F605" i="4"/>
  <c r="H600" i="1"/>
  <c r="E144" i="9"/>
  <c r="B144" i="9" s="1"/>
  <c r="H364" i="1"/>
  <c r="E363" i="4"/>
  <c r="D358" i="1" s="1"/>
  <c r="D359" i="1"/>
  <c r="G362" i="1"/>
  <c r="F312" i="4"/>
  <c r="H307" i="1"/>
  <c r="E298" i="4"/>
  <c r="D293" i="1" s="1"/>
  <c r="E643" i="4"/>
  <c r="D637" i="1" s="1"/>
  <c r="E263" i="4"/>
  <c r="D259" i="1" s="1"/>
  <c r="H259" i="1" s="1"/>
  <c r="G257" i="1"/>
  <c r="G255" i="1"/>
  <c r="E224" i="4"/>
  <c r="D220" i="1" s="1"/>
  <c r="G227" i="1"/>
  <c r="D206" i="1"/>
  <c r="D198" i="1"/>
  <c r="H189" i="1"/>
  <c r="H187" i="1"/>
  <c r="H185" i="1"/>
  <c r="E45" i="9"/>
  <c r="B45" i="9" s="1"/>
  <c r="H181" i="1"/>
  <c r="B219" i="9"/>
  <c r="H177" i="1"/>
  <c r="D173" i="1"/>
  <c r="G173" i="1" s="1"/>
  <c r="H175" i="1"/>
  <c r="H169" i="1"/>
  <c r="H167" i="1"/>
  <c r="H165" i="1"/>
  <c r="F164" i="4"/>
  <c r="H161" i="1"/>
  <c r="H135" i="1"/>
  <c r="F120" i="4"/>
  <c r="E38" i="9"/>
  <c r="B38" i="9" s="1"/>
  <c r="H108" i="1"/>
  <c r="F91" i="4"/>
  <c r="E82" i="4"/>
  <c r="D78" i="1" s="1"/>
  <c r="H78" i="1" s="1"/>
  <c r="E50" i="4"/>
  <c r="D46" i="1" s="1"/>
  <c r="D55" i="1"/>
  <c r="H55" i="1" s="1"/>
  <c r="E26" i="9"/>
  <c r="B26" i="9" s="1"/>
  <c r="H25" i="1"/>
  <c r="F29" i="4"/>
  <c r="G19" i="1"/>
  <c r="H19" i="1"/>
  <c r="H20" i="1"/>
  <c r="H5" i="1"/>
  <c r="H4" i="1"/>
  <c r="E7" i="4"/>
  <c r="D3" i="1" s="1"/>
  <c r="G412" i="1"/>
  <c r="H412"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49" i="1"/>
  <c r="G150" i="1"/>
  <c r="G151" i="1"/>
  <c r="G152" i="1"/>
  <c r="G153" i="1"/>
  <c r="G154" i="1"/>
  <c r="H162" i="1"/>
  <c r="H166" i="1"/>
  <c r="H170" i="1"/>
  <c r="H174" i="1"/>
  <c r="H178" i="1"/>
  <c r="H182" i="1"/>
  <c r="H186" i="1"/>
  <c r="H190" i="1"/>
  <c r="G193" i="1"/>
  <c r="G197" i="1"/>
  <c r="G201" i="1"/>
  <c r="G205" i="1"/>
  <c r="G208" i="1"/>
  <c r="H208" i="1"/>
  <c r="G210" i="1"/>
  <c r="H210" i="1"/>
  <c r="G212" i="1"/>
  <c r="H212" i="1"/>
  <c r="G214" i="1"/>
  <c r="H214" i="1"/>
  <c r="G216" i="1"/>
  <c r="H216" i="1"/>
  <c r="G218" i="1"/>
  <c r="H218" i="1"/>
  <c r="G224" i="1"/>
  <c r="G228" i="1"/>
  <c r="G232" i="1"/>
  <c r="G236" i="1"/>
  <c r="G240" i="1"/>
  <c r="G244" i="1"/>
  <c r="G248" i="1"/>
  <c r="G252" i="1"/>
  <c r="G256" i="1"/>
  <c r="G260" i="1"/>
  <c r="G264" i="1"/>
  <c r="G268" i="1"/>
  <c r="G272" i="1"/>
  <c r="G276" i="1"/>
  <c r="G280" i="1"/>
  <c r="G284" i="1"/>
  <c r="G289" i="1"/>
  <c r="H289" i="1"/>
  <c r="G291" i="1"/>
  <c r="H291" i="1"/>
  <c r="G404" i="1"/>
  <c r="H404" i="1"/>
  <c r="G406" i="1"/>
  <c r="H406" i="1"/>
  <c r="G411" i="1"/>
  <c r="H411" i="1"/>
  <c r="G413" i="1"/>
  <c r="H413" i="1"/>
  <c r="H160" i="1"/>
  <c r="H164" i="1"/>
  <c r="H168" i="1"/>
  <c r="H172" i="1"/>
  <c r="H176" i="1"/>
  <c r="H180" i="1"/>
  <c r="H184" i="1"/>
  <c r="H188" i="1"/>
  <c r="G195" i="1"/>
  <c r="G199" i="1"/>
  <c r="G203" i="1"/>
  <c r="G207" i="1"/>
  <c r="G209" i="1"/>
  <c r="H209" i="1"/>
  <c r="G211" i="1"/>
  <c r="H211" i="1"/>
  <c r="G213" i="1"/>
  <c r="H213" i="1"/>
  <c r="G215" i="1"/>
  <c r="H215" i="1"/>
  <c r="G217" i="1"/>
  <c r="H217" i="1"/>
  <c r="G219" i="1"/>
  <c r="H219" i="1"/>
  <c r="G222" i="1"/>
  <c r="G226" i="1"/>
  <c r="G230" i="1"/>
  <c r="G234" i="1"/>
  <c r="G238" i="1"/>
  <c r="G242" i="1"/>
  <c r="G246" i="1"/>
  <c r="G250" i="1"/>
  <c r="G254" i="1"/>
  <c r="G258" i="1"/>
  <c r="G262" i="1"/>
  <c r="G266" i="1"/>
  <c r="G270" i="1"/>
  <c r="G274" i="1"/>
  <c r="G278" i="1"/>
  <c r="G282" i="1"/>
  <c r="G288" i="1"/>
  <c r="H288" i="1"/>
  <c r="G290" i="1"/>
  <c r="H290" i="1"/>
  <c r="G292" i="1"/>
  <c r="H292" i="1"/>
  <c r="G405" i="1"/>
  <c r="H405" i="1"/>
  <c r="G465" i="1"/>
  <c r="H467" i="1"/>
  <c r="H468" i="1"/>
  <c r="H469" i="1"/>
  <c r="H470" i="1"/>
  <c r="H471" i="1"/>
  <c r="H472" i="1"/>
  <c r="H473" i="1"/>
  <c r="H474" i="1"/>
  <c r="H475" i="1"/>
  <c r="H476" i="1"/>
  <c r="H477" i="1"/>
  <c r="H512" i="1"/>
  <c r="H516" i="1"/>
  <c r="H520" i="1"/>
  <c r="H526" i="1"/>
  <c r="H530" i="1"/>
  <c r="H534" i="1"/>
  <c r="H538" i="1"/>
  <c r="H542" i="1"/>
  <c r="H546" i="1"/>
  <c r="H550" i="1"/>
  <c r="H554" i="1"/>
  <c r="H558" i="1"/>
  <c r="H562" i="1"/>
  <c r="H513" i="1"/>
  <c r="H517" i="1"/>
  <c r="H521" i="1"/>
  <c r="H527" i="1"/>
  <c r="H531" i="1"/>
  <c r="H535" i="1"/>
  <c r="H539" i="1"/>
  <c r="H543" i="1"/>
  <c r="H547" i="1"/>
  <c r="H551" i="1"/>
  <c r="H555" i="1"/>
  <c r="H559" i="1"/>
  <c r="J1439" i="1"/>
  <c r="H1439" i="1"/>
  <c r="H1440" i="1"/>
  <c r="J1440" i="1"/>
  <c r="J1441" i="1"/>
  <c r="H1441" i="1"/>
  <c r="H1442" i="1"/>
  <c r="J1442" i="1"/>
  <c r="J1443" i="1"/>
  <c r="H1443" i="1"/>
  <c r="H1444" i="1"/>
  <c r="J1444" i="1"/>
  <c r="G1484" i="1"/>
  <c r="H1484" i="1"/>
  <c r="H1489" i="1"/>
  <c r="G1489" i="1"/>
  <c r="F495" i="4"/>
  <c r="D484" i="4"/>
  <c r="I1447" i="1"/>
  <c r="I1450" i="1"/>
  <c r="G1454" i="1"/>
  <c r="J1457" i="1"/>
  <c r="J1459" i="1"/>
  <c r="J1467" i="1"/>
  <c r="H1467" i="1"/>
  <c r="I1467" i="1" s="1"/>
  <c r="G1470" i="1"/>
  <c r="J1473" i="1"/>
  <c r="H1473" i="1"/>
  <c r="I1473" i="1" s="1"/>
  <c r="G1480" i="1"/>
  <c r="H1480" i="1"/>
  <c r="H1485" i="1"/>
  <c r="G1485" i="1"/>
  <c r="H1494" i="1"/>
  <c r="G1496" i="1"/>
  <c r="H1496" i="1"/>
  <c r="F197" i="4"/>
  <c r="D196" i="4"/>
  <c r="G1345" i="1"/>
  <c r="G1349" i="1"/>
  <c r="G1353" i="1"/>
  <c r="G1357" i="1"/>
  <c r="G1361" i="1"/>
  <c r="G1365" i="1"/>
  <c r="G1369" i="1"/>
  <c r="G1373" i="1"/>
  <c r="G1377" i="1"/>
  <c r="G1381" i="1"/>
  <c r="G1385" i="1"/>
  <c r="G1389" i="1"/>
  <c r="G1393" i="1"/>
  <c r="G1397" i="1"/>
  <c r="G1401" i="1"/>
  <c r="G1405" i="1"/>
  <c r="G1413" i="1"/>
  <c r="G1417" i="1"/>
  <c r="G1421" i="1"/>
  <c r="G1425" i="1"/>
  <c r="G1429" i="1"/>
  <c r="G1433" i="1"/>
  <c r="G1439" i="1"/>
  <c r="I1439" i="1" s="1"/>
  <c r="G1440" i="1"/>
  <c r="I1440" i="1" s="1"/>
  <c r="G1441" i="1"/>
  <c r="I1441" i="1" s="1"/>
  <c r="G1442" i="1"/>
  <c r="I1442" i="1" s="1"/>
  <c r="G1443" i="1"/>
  <c r="I1443" i="1" s="1"/>
  <c r="G1444" i="1"/>
  <c r="I1444" i="1" s="1"/>
  <c r="G1445" i="1"/>
  <c r="J1465" i="1"/>
  <c r="H1465" i="1"/>
  <c r="I1465" i="1" s="1"/>
  <c r="G1466" i="1"/>
  <c r="G1469" i="1"/>
  <c r="J1471" i="1"/>
  <c r="H1471" i="1"/>
  <c r="I1471" i="1" s="1"/>
  <c r="G1475" i="1"/>
  <c r="J1478" i="1"/>
  <c r="H1478" i="1"/>
  <c r="I1478" i="1" s="1"/>
  <c r="H1481" i="1"/>
  <c r="G1481" i="1"/>
  <c r="G1492" i="1"/>
  <c r="H1492" i="1"/>
  <c r="H1497" i="1"/>
  <c r="G1497" i="1"/>
  <c r="D363" i="4"/>
  <c r="F378" i="4"/>
  <c r="G1344" i="1"/>
  <c r="G1348" i="1"/>
  <c r="G1352" i="1"/>
  <c r="G1356" i="1"/>
  <c r="G1360" i="1"/>
  <c r="G1364" i="1"/>
  <c r="G1368" i="1"/>
  <c r="G1372" i="1"/>
  <c r="G1376" i="1"/>
  <c r="G1380" i="1"/>
  <c r="G1384" i="1"/>
  <c r="G1388" i="1"/>
  <c r="G1392" i="1"/>
  <c r="G1396" i="1"/>
  <c r="G1400" i="1"/>
  <c r="G1404" i="1"/>
  <c r="G1412" i="1"/>
  <c r="G1416" i="1"/>
  <c r="G1420" i="1"/>
  <c r="G1424" i="1"/>
  <c r="G1428" i="1"/>
  <c r="G1432" i="1"/>
  <c r="J1445" i="1"/>
  <c r="J1447" i="1"/>
  <c r="J1463" i="1"/>
  <c r="H1463" i="1"/>
  <c r="I1463" i="1" s="1"/>
  <c r="J1476" i="1"/>
  <c r="H1476" i="1"/>
  <c r="I1476" i="1" s="1"/>
  <c r="G1477" i="1"/>
  <c r="H1486" i="1"/>
  <c r="G1488" i="1"/>
  <c r="H1488" i="1"/>
  <c r="H1493" i="1"/>
  <c r="G1493" i="1"/>
  <c r="F169" i="4"/>
  <c r="D163" i="4"/>
  <c r="F530" i="4"/>
  <c r="D529" i="4"/>
  <c r="G1452" i="1"/>
  <c r="I1452" i="1" s="1"/>
  <c r="G1456" i="1"/>
  <c r="I1456" i="1" s="1"/>
  <c r="G1460" i="1"/>
  <c r="I1460" i="1" s="1"/>
  <c r="H1464" i="1"/>
  <c r="I1464" i="1" s="1"/>
  <c r="J1464" i="1"/>
  <c r="H1468" i="1"/>
  <c r="I1468" i="1" s="1"/>
  <c r="J1468" i="1"/>
  <c r="H1474" i="1"/>
  <c r="I1474" i="1" s="1"/>
  <c r="J1474" i="1"/>
  <c r="H1479" i="1"/>
  <c r="I1479" i="1" s="1"/>
  <c r="J1479" i="1"/>
  <c r="F45" i="4"/>
  <c r="D44" i="4"/>
  <c r="D6" i="4" s="1"/>
  <c r="F125" i="4"/>
  <c r="D124" i="4"/>
  <c r="H308" i="9"/>
  <c r="E176" i="5"/>
  <c r="F215" i="4"/>
  <c r="F263" i="4"/>
  <c r="F300" i="4"/>
  <c r="D299" i="4"/>
  <c r="F427" i="4"/>
  <c r="D421" i="4"/>
  <c r="D580" i="4"/>
  <c r="F581" i="4"/>
  <c r="J1448" i="1"/>
  <c r="H1454" i="1"/>
  <c r="H1462" i="1"/>
  <c r="I1462" i="1" s="1"/>
  <c r="J1462" i="1"/>
  <c r="H1466" i="1"/>
  <c r="J1466" i="1"/>
  <c r="H1472" i="1"/>
  <c r="I1472" i="1" s="1"/>
  <c r="J1472" i="1"/>
  <c r="H1477" i="1"/>
  <c r="J1477" i="1"/>
  <c r="D50" i="4"/>
  <c r="F74" i="4"/>
  <c r="D106" i="4"/>
  <c r="F153" i="4"/>
  <c r="D152" i="4"/>
  <c r="E163" i="4"/>
  <c r="D224" i="4"/>
  <c r="F231" i="4"/>
  <c r="F264" i="4"/>
  <c r="D311" i="4"/>
  <c r="F326" i="4"/>
  <c r="F352" i="4"/>
  <c r="D351" i="4"/>
  <c r="D459" i="4"/>
  <c r="E472" i="4"/>
  <c r="D466" i="1" s="1"/>
  <c r="D42" i="8"/>
  <c r="H19" i="9" s="1"/>
  <c r="E19" i="9" s="1"/>
  <c r="B19" i="9" s="1"/>
  <c r="F416" i="4"/>
  <c r="D472" i="4"/>
  <c r="E529" i="4"/>
  <c r="F8" i="5"/>
  <c r="D7" i="5"/>
  <c r="F70" i="5"/>
  <c r="D69" i="5"/>
  <c r="D238" i="5"/>
  <c r="F239" i="5"/>
  <c r="E5" i="7"/>
  <c r="D49" i="8"/>
  <c r="I24" i="3"/>
  <c r="D515" i="4"/>
  <c r="E593" i="4"/>
  <c r="D190" i="5"/>
  <c r="F36" i="6"/>
  <c r="D35" i="6"/>
  <c r="D141" i="6" s="1"/>
  <c r="E644" i="4"/>
  <c r="D638" i="1" s="1"/>
  <c r="E459" i="4"/>
  <c r="D453" i="1" s="1"/>
  <c r="E87" i="5"/>
  <c r="D177" i="5"/>
  <c r="F180" i="5"/>
  <c r="F207" i="5"/>
  <c r="D206" i="5"/>
  <c r="E35" i="6"/>
  <c r="D114" i="6"/>
  <c r="F130" i="6"/>
  <c r="D129" i="6"/>
  <c r="E143" i="9"/>
  <c r="B143" i="9" s="1"/>
  <c r="E291" i="9"/>
  <c r="B291"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G212" i="9"/>
  <c r="E212" i="9" s="1"/>
  <c r="B212" i="9" s="1"/>
  <c r="G208" i="9"/>
  <c r="E208" i="9" s="1"/>
  <c r="B208" i="9" s="1"/>
  <c r="G204" i="9"/>
  <c r="E204" i="9" s="1"/>
  <c r="B204" i="9" s="1"/>
  <c r="G200" i="9"/>
  <c r="E200" i="9" s="1"/>
  <c r="B200" i="9" s="1"/>
  <c r="G196" i="9"/>
  <c r="E196" i="9" s="1"/>
  <c r="B196" i="9" s="1"/>
  <c r="L192" i="9"/>
  <c r="F192" i="9" s="1"/>
  <c r="G168" i="9"/>
  <c r="E168" i="9" s="1"/>
  <c r="B168" i="9" s="1"/>
  <c r="G167" i="9"/>
  <c r="E167" i="9" s="1"/>
  <c r="B167" i="9" s="1"/>
  <c r="H166" i="9"/>
  <c r="L213" i="9"/>
  <c r="F213" i="9" s="1"/>
  <c r="B213" i="9" s="1"/>
  <c r="G209" i="9"/>
  <c r="E209" i="9" s="1"/>
  <c r="B209" i="9" s="1"/>
  <c r="G205" i="9"/>
  <c r="E205" i="9" s="1"/>
  <c r="B205" i="9" s="1"/>
  <c r="G201" i="9"/>
  <c r="E201" i="9" s="1"/>
  <c r="B201" i="9" s="1"/>
  <c r="G197" i="9"/>
  <c r="E197" i="9" s="1"/>
  <c r="B197" i="9" s="1"/>
  <c r="G193" i="9"/>
  <c r="E193" i="9" s="1"/>
  <c r="B193" i="9" s="1"/>
  <c r="G166" i="9"/>
  <c r="H165" i="9"/>
  <c r="G210" i="9"/>
  <c r="E210" i="9" s="1"/>
  <c r="B210" i="9" s="1"/>
  <c r="G206" i="9"/>
  <c r="E206" i="9" s="1"/>
  <c r="B206" i="9" s="1"/>
  <c r="G202" i="9"/>
  <c r="E202" i="9" s="1"/>
  <c r="B202" i="9" s="1"/>
  <c r="G198" i="9"/>
  <c r="E198" i="9" s="1"/>
  <c r="B198" i="9" s="1"/>
  <c r="G194" i="9"/>
  <c r="E194" i="9" s="1"/>
  <c r="B194" i="9" s="1"/>
  <c r="G165" i="9"/>
  <c r="E165" i="9" s="1"/>
  <c r="B165" i="9" s="1"/>
  <c r="G164" i="9"/>
  <c r="E164" i="9" s="1"/>
  <c r="B164" i="9" s="1"/>
  <c r="G163" i="9"/>
  <c r="E163" i="9" s="1"/>
  <c r="B163" i="9" s="1"/>
  <c r="G162" i="9"/>
  <c r="E162" i="9" s="1"/>
  <c r="B162" i="9" s="1"/>
  <c r="G161" i="9"/>
  <c r="E161" i="9" s="1"/>
  <c r="B161" i="9" s="1"/>
  <c r="I10" i="9"/>
  <c r="G199" i="9"/>
  <c r="E199" i="9" s="1"/>
  <c r="B199" i="9" s="1"/>
  <c r="G207" i="9"/>
  <c r="E207" i="9" s="1"/>
  <c r="B207" i="9" s="1"/>
  <c r="B145" i="9"/>
  <c r="B153" i="9"/>
  <c r="G195" i="9"/>
  <c r="E195" i="9" s="1"/>
  <c r="B195" i="9" s="1"/>
  <c r="G203" i="9"/>
  <c r="E203" i="9" s="1"/>
  <c r="B203" i="9" s="1"/>
  <c r="G211" i="9"/>
  <c r="E211" i="9" s="1"/>
  <c r="B211" i="9" s="1"/>
  <c r="E75" i="9"/>
  <c r="B75" i="9" s="1"/>
  <c r="B81" i="9"/>
  <c r="E91" i="9"/>
  <c r="B91" i="9" s="1"/>
  <c r="B97" i="9"/>
  <c r="E107" i="9"/>
  <c r="B107" i="9" s="1"/>
  <c r="B113" i="9"/>
  <c r="E123" i="9"/>
  <c r="B123" i="9" s="1"/>
  <c r="B129" i="9"/>
  <c r="B137" i="9"/>
  <c r="E151" i="9"/>
  <c r="B151" i="9" s="1"/>
  <c r="E159" i="9"/>
  <c r="B159" i="9" s="1"/>
  <c r="B293" i="9"/>
  <c r="B301" i="9"/>
  <c r="E303" i="9"/>
  <c r="B303" i="9" s="1"/>
  <c r="F277" i="9"/>
  <c r="B297" i="9"/>
  <c r="B305" i="9"/>
  <c r="G1438" i="1" l="1"/>
  <c r="H1499" i="1"/>
  <c r="H1501" i="1"/>
  <c r="G1501" i="1"/>
  <c r="G1483" i="1"/>
  <c r="G1409" i="1"/>
  <c r="F5" i="6"/>
  <c r="H1299" i="1"/>
  <c r="G1299" i="1"/>
  <c r="D1214" i="1"/>
  <c r="G1223" i="1"/>
  <c r="H1223" i="1"/>
  <c r="G997" i="1"/>
  <c r="E7" i="5"/>
  <c r="I20" i="3" s="1"/>
  <c r="F12" i="5"/>
  <c r="G990" i="1"/>
  <c r="H990" i="1"/>
  <c r="G991" i="1"/>
  <c r="H991" i="1"/>
  <c r="F643" i="4"/>
  <c r="G645" i="1"/>
  <c r="H645" i="1"/>
  <c r="H359" i="1"/>
  <c r="G359" i="1"/>
  <c r="E350" i="4"/>
  <c r="D345" i="1" s="1"/>
  <c r="G637" i="1"/>
  <c r="H637" i="1"/>
  <c r="G259" i="1"/>
  <c r="H206" i="1"/>
  <c r="G206" i="1"/>
  <c r="H198" i="1"/>
  <c r="G198" i="1"/>
  <c r="H173" i="1"/>
  <c r="F82" i="4"/>
  <c r="G78" i="1"/>
  <c r="G3" i="1"/>
  <c r="H3" i="1"/>
  <c r="E6" i="4"/>
  <c r="D2" i="1" s="1"/>
  <c r="F7" i="4"/>
  <c r="H28" i="3"/>
  <c r="C1435" i="1"/>
  <c r="H16" i="3"/>
  <c r="C2" i="1"/>
  <c r="F129" i="6"/>
  <c r="C1423" i="1"/>
  <c r="G310" i="9"/>
  <c r="E310" i="9" s="1"/>
  <c r="B310" i="9" s="1"/>
  <c r="F190" i="5"/>
  <c r="C1167" i="1"/>
  <c r="F238" i="5"/>
  <c r="D237" i="5"/>
  <c r="C1215" i="1"/>
  <c r="E141" i="6"/>
  <c r="G318" i="9" s="1"/>
  <c r="E318" i="9" s="1"/>
  <c r="F421" i="4"/>
  <c r="D420" i="4"/>
  <c r="C415" i="1"/>
  <c r="E420" i="4"/>
  <c r="F163" i="4"/>
  <c r="C159" i="1"/>
  <c r="I1477" i="1"/>
  <c r="E166" i="9"/>
  <c r="B166" i="9" s="1"/>
  <c r="B192" i="9"/>
  <c r="G638" i="1"/>
  <c r="H638" i="1"/>
  <c r="D43" i="8"/>
  <c r="C1524" i="1"/>
  <c r="D68" i="5"/>
  <c r="F69" i="5"/>
  <c r="C1047" i="1"/>
  <c r="E528" i="4"/>
  <c r="D523" i="1"/>
  <c r="G314" i="9"/>
  <c r="E314" i="9" s="1"/>
  <c r="B314" i="9" s="1"/>
  <c r="I34" i="3"/>
  <c r="C1517" i="1"/>
  <c r="F224" i="4"/>
  <c r="C220" i="1"/>
  <c r="F106" i="4"/>
  <c r="C102" i="1"/>
  <c r="E408" i="4"/>
  <c r="D403" i="1" s="1"/>
  <c r="F44" i="4"/>
  <c r="C40" i="1"/>
  <c r="I1466" i="1"/>
  <c r="F114" i="6"/>
  <c r="H27" i="3"/>
  <c r="C1408" i="1"/>
  <c r="G308" i="9"/>
  <c r="E308" i="9" s="1"/>
  <c r="B308" i="9" s="1"/>
  <c r="D176" i="5"/>
  <c r="F177" i="5"/>
  <c r="C1154" i="1"/>
  <c r="F35" i="6"/>
  <c r="H25" i="3"/>
  <c r="C1329" i="1"/>
  <c r="F593" i="4"/>
  <c r="D587" i="1"/>
  <c r="I29" i="3"/>
  <c r="D1436" i="1"/>
  <c r="F472" i="4"/>
  <c r="C466" i="1"/>
  <c r="F459" i="4"/>
  <c r="C453" i="1"/>
  <c r="F311" i="4"/>
  <c r="C306" i="1"/>
  <c r="E151" i="4"/>
  <c r="D159" i="1"/>
  <c r="F299" i="4"/>
  <c r="D298" i="4"/>
  <c r="C294" i="1"/>
  <c r="E175" i="5"/>
  <c r="D1152" i="1" s="1"/>
  <c r="I22" i="3"/>
  <c r="D1153" i="1"/>
  <c r="F124" i="4"/>
  <c r="C120" i="1"/>
  <c r="D528" i="4"/>
  <c r="F529" i="4"/>
  <c r="C523" i="1"/>
  <c r="F196" i="4"/>
  <c r="C192" i="1"/>
  <c r="I25" i="3"/>
  <c r="D1329" i="1"/>
  <c r="G311" i="9"/>
  <c r="E311" i="9" s="1"/>
  <c r="B311" i="9" s="1"/>
  <c r="F206" i="5"/>
  <c r="C1183" i="1"/>
  <c r="E68" i="5"/>
  <c r="D1065" i="1"/>
  <c r="F515" i="4"/>
  <c r="C509" i="1"/>
  <c r="D6" i="5"/>
  <c r="H20" i="3"/>
  <c r="C985" i="1"/>
  <c r="G316" i="9"/>
  <c r="E316" i="9" s="1"/>
  <c r="F351" i="4"/>
  <c r="D350" i="4"/>
  <c r="C346" i="1"/>
  <c r="H21" i="9"/>
  <c r="G21" i="9"/>
  <c r="D151" i="4"/>
  <c r="F152" i="4"/>
  <c r="C148" i="1"/>
  <c r="F50" i="4"/>
  <c r="C46" i="1"/>
  <c r="F580" i="4"/>
  <c r="C574" i="1"/>
  <c r="F363" i="4"/>
  <c r="C358" i="1"/>
  <c r="F484" i="4"/>
  <c r="C478" i="1"/>
  <c r="F7" i="5" l="1"/>
  <c r="D985" i="1"/>
  <c r="G985" i="1" s="1"/>
  <c r="E6" i="5"/>
  <c r="D984" i="1" s="1"/>
  <c r="E407" i="4"/>
  <c r="D402" i="1" s="1"/>
  <c r="E412" i="4"/>
  <c r="E639" i="4" s="1"/>
  <c r="I16" i="3"/>
  <c r="F6" i="4"/>
  <c r="C984" i="1"/>
  <c r="H509" i="1"/>
  <c r="G509" i="1"/>
  <c r="G1183" i="1"/>
  <c r="H1183" i="1"/>
  <c r="G523" i="1"/>
  <c r="H523" i="1"/>
  <c r="F176" i="5"/>
  <c r="D175" i="5"/>
  <c r="H22" i="3"/>
  <c r="C1153" i="1"/>
  <c r="E636" i="4"/>
  <c r="D630" i="1" s="1"/>
  <c r="D522" i="1"/>
  <c r="G1524" i="1"/>
  <c r="H1524" i="1"/>
  <c r="H1423" i="1"/>
  <c r="G1423" i="1"/>
  <c r="H478" i="1"/>
  <c r="G478" i="1"/>
  <c r="G574" i="1"/>
  <c r="H574" i="1"/>
  <c r="H148" i="1"/>
  <c r="G148" i="1"/>
  <c r="H346" i="1"/>
  <c r="G346" i="1"/>
  <c r="I17" i="3"/>
  <c r="E289" i="4"/>
  <c r="D147" i="1"/>
  <c r="H46" i="1"/>
  <c r="G46" i="1"/>
  <c r="D408" i="4"/>
  <c r="F350" i="4"/>
  <c r="C345" i="1"/>
  <c r="D407" i="4"/>
  <c r="F298" i="4"/>
  <c r="C293" i="1"/>
  <c r="G306" i="1"/>
  <c r="H306" i="1"/>
  <c r="G466" i="1"/>
  <c r="H466" i="1"/>
  <c r="G587" i="1"/>
  <c r="H587" i="1"/>
  <c r="H220" i="1"/>
  <c r="G220" i="1"/>
  <c r="G1047" i="1"/>
  <c r="H1047" i="1"/>
  <c r="C1518" i="1"/>
  <c r="I35" i="3"/>
  <c r="G313" i="9"/>
  <c r="E313" i="9" s="1"/>
  <c r="E635" i="4"/>
  <c r="D629" i="1" s="1"/>
  <c r="D414" i="1"/>
  <c r="I28" i="3"/>
  <c r="D1435" i="1"/>
  <c r="H1435" i="1" s="1"/>
  <c r="G1167" i="1"/>
  <c r="H1167" i="1"/>
  <c r="D412" i="4"/>
  <c r="B316" i="9"/>
  <c r="E315" i="9"/>
  <c r="I10" i="3" s="1"/>
  <c r="G294" i="1"/>
  <c r="H294" i="1"/>
  <c r="G358" i="1"/>
  <c r="H358" i="1"/>
  <c r="H17" i="3"/>
  <c r="D289" i="4"/>
  <c r="F151" i="4"/>
  <c r="C147" i="1"/>
  <c r="E21" i="9"/>
  <c r="G1065" i="1"/>
  <c r="H1065" i="1"/>
  <c r="H192" i="1"/>
  <c r="G192" i="1"/>
  <c r="D636" i="4"/>
  <c r="F528" i="4"/>
  <c r="C522" i="1"/>
  <c r="G1154" i="1"/>
  <c r="H1154" i="1"/>
  <c r="H1408" i="1"/>
  <c r="G1408" i="1"/>
  <c r="K1451" i="9"/>
  <c r="G415" i="1"/>
  <c r="H415" i="1"/>
  <c r="G1215" i="1"/>
  <c r="H1215" i="1"/>
  <c r="G2" i="1"/>
  <c r="H2" i="1"/>
  <c r="F141" i="6"/>
  <c r="I21" i="3"/>
  <c r="D1046" i="1"/>
  <c r="G120" i="1"/>
  <c r="H120" i="1"/>
  <c r="H453" i="1"/>
  <c r="G453" i="1"/>
  <c r="H1436" i="1"/>
  <c r="G1436" i="1"/>
  <c r="G1329" i="1"/>
  <c r="H1329" i="1"/>
  <c r="H40" i="1"/>
  <c r="G40" i="1"/>
  <c r="H102" i="1"/>
  <c r="G102" i="1"/>
  <c r="H1517" i="1"/>
  <c r="G1517" i="1"/>
  <c r="H11" i="3"/>
  <c r="F68" i="5"/>
  <c r="H21" i="3"/>
  <c r="C1046" i="1"/>
  <c r="G159" i="1"/>
  <c r="H159" i="1"/>
  <c r="F420" i="4"/>
  <c r="D635" i="4"/>
  <c r="C414" i="1"/>
  <c r="F237" i="5"/>
  <c r="H23" i="3"/>
  <c r="C1214" i="1"/>
  <c r="E317" i="9"/>
  <c r="B318" i="9"/>
  <c r="H985" i="1" l="1"/>
  <c r="F6" i="5"/>
  <c r="H278" i="9"/>
  <c r="G285" i="9"/>
  <c r="E285" i="9" s="1"/>
  <c r="B285" i="9" s="1"/>
  <c r="D407" i="1"/>
  <c r="N3" i="9"/>
  <c r="G1214" i="1"/>
  <c r="H1214" i="1"/>
  <c r="F635" i="4"/>
  <c r="C629" i="1"/>
  <c r="H1046" i="1"/>
  <c r="G1046" i="1"/>
  <c r="F636" i="4"/>
  <c r="C630" i="1"/>
  <c r="D413" i="4"/>
  <c r="D291" i="4"/>
  <c r="F289" i="4"/>
  <c r="C285" i="1"/>
  <c r="D290" i="4"/>
  <c r="D639" i="4"/>
  <c r="D414" i="4"/>
  <c r="F412" i="4"/>
  <c r="C407" i="1"/>
  <c r="H1518" i="1"/>
  <c r="G1518" i="1"/>
  <c r="F408" i="4"/>
  <c r="C403" i="1"/>
  <c r="E291" i="4"/>
  <c r="D287" i="1" s="1"/>
  <c r="E413" i="4"/>
  <c r="D285" i="1"/>
  <c r="E290" i="4"/>
  <c r="D286" i="1" s="1"/>
  <c r="F175" i="5"/>
  <c r="C1152" i="1"/>
  <c r="G278" i="9"/>
  <c r="H414" i="1"/>
  <c r="G414" i="1"/>
  <c r="B21" i="9"/>
  <c r="D633" i="1"/>
  <c r="F407" i="4"/>
  <c r="C402" i="1"/>
  <c r="H9" i="3"/>
  <c r="G522" i="1"/>
  <c r="H522" i="1"/>
  <c r="H147" i="1"/>
  <c r="G147" i="1"/>
  <c r="E312" i="9"/>
  <c r="I11" i="3" s="1"/>
  <c r="B313" i="9"/>
  <c r="G345" i="1"/>
  <c r="H345" i="1"/>
  <c r="G1435" i="1"/>
  <c r="G1153" i="1"/>
  <c r="H1153" i="1"/>
  <c r="H8" i="3"/>
  <c r="H984" i="1"/>
  <c r="G984" i="1"/>
  <c r="H293" i="1"/>
  <c r="G293" i="1"/>
  <c r="E278" i="9" l="1"/>
  <c r="B278" i="9" s="1"/>
  <c r="F639" i="4"/>
  <c r="C633" i="1"/>
  <c r="F291" i="4"/>
  <c r="C287" i="1"/>
  <c r="K3" i="9"/>
  <c r="I9" i="3"/>
  <c r="G403" i="1"/>
  <c r="H403" i="1"/>
  <c r="H407" i="1"/>
  <c r="G407" i="1"/>
  <c r="F290" i="4"/>
  <c r="C286" i="1"/>
  <c r="D640" i="4"/>
  <c r="F413" i="4"/>
  <c r="D415" i="4"/>
  <c r="C408" i="1"/>
  <c r="M3" i="9"/>
  <c r="H402" i="1"/>
  <c r="G402" i="1"/>
  <c r="H285" i="1"/>
  <c r="G285" i="1"/>
  <c r="G630" i="1"/>
  <c r="H630" i="1"/>
  <c r="G629" i="1"/>
  <c r="H629" i="1"/>
  <c r="G1152" i="1"/>
  <c r="H1152" i="1"/>
  <c r="E640" i="4"/>
  <c r="E415" i="4"/>
  <c r="D410" i="1" s="1"/>
  <c r="D408" i="1"/>
  <c r="E414" i="4"/>
  <c r="D409" i="1" s="1"/>
  <c r="C409" i="1"/>
  <c r="E277" i="9" l="1"/>
  <c r="I8" i="3" s="1"/>
  <c r="F414" i="4"/>
  <c r="H409" i="1"/>
  <c r="G409" i="1"/>
  <c r="D642" i="4"/>
  <c r="F640" i="4"/>
  <c r="C634" i="1"/>
  <c r="G633" i="1"/>
  <c r="H633" i="1"/>
  <c r="E642" i="4"/>
  <c r="D634" i="1"/>
  <c r="E641" i="4"/>
  <c r="G408" i="1"/>
  <c r="H408" i="1"/>
  <c r="F415" i="4"/>
  <c r="C410" i="1"/>
  <c r="G286" i="1"/>
  <c r="H286" i="1"/>
  <c r="G287" i="1"/>
  <c r="H287" i="1"/>
  <c r="D641" i="4"/>
  <c r="G634" i="1" l="1"/>
  <c r="H634" i="1"/>
  <c r="E646" i="4"/>
  <c r="D636" i="1"/>
  <c r="F641" i="4"/>
  <c r="D645" i="4"/>
  <c r="C635" i="1"/>
  <c r="D646" i="4"/>
  <c r="F642" i="4"/>
  <c r="C636" i="1"/>
  <c r="G410" i="1"/>
  <c r="H410" i="1"/>
  <c r="E645" i="4"/>
  <c r="D635" i="1"/>
  <c r="G276" i="9" l="1"/>
  <c r="E276" i="9" s="1"/>
  <c r="B276" i="9" s="1"/>
  <c r="I18" i="3"/>
  <c r="D639" i="1"/>
  <c r="G636" i="1"/>
  <c r="H636" i="1"/>
  <c r="G635" i="1"/>
  <c r="H635" i="1"/>
  <c r="I19" i="3"/>
  <c r="D640" i="1"/>
  <c r="F645" i="4"/>
  <c r="H18" i="3"/>
  <c r="C639" i="1"/>
  <c r="F646" i="4"/>
  <c r="H19" i="3"/>
  <c r="C640" i="1"/>
  <c r="G639" i="1" l="1"/>
  <c r="H639" i="1"/>
  <c r="H7" i="3"/>
  <c r="G640" i="1"/>
  <c r="H640" i="1"/>
  <c r="J3" i="9" l="1"/>
  <c r="G274" i="9" l="1"/>
  <c r="L272" i="9"/>
  <c r="H274" i="9"/>
  <c r="H18" i="9"/>
  <c r="M272" i="9"/>
  <c r="G18" i="9"/>
  <c r="J13" i="9"/>
  <c r="I7" i="9"/>
  <c r="K13" i="9"/>
  <c r="K6" i="9"/>
  <c r="J11" i="9"/>
  <c r="I17" i="9"/>
  <c r="I13" i="9"/>
  <c r="J9" i="9"/>
  <c r="H15" i="9"/>
  <c r="K9" i="9"/>
  <c r="L15" i="9"/>
  <c r="J7" i="9"/>
  <c r="I12" i="9"/>
  <c r="J5" i="9"/>
  <c r="L16" i="9"/>
  <c r="K5" i="9"/>
  <c r="J10" i="9"/>
  <c r="M16" i="9"/>
  <c r="I8" i="9"/>
  <c r="M15" i="9"/>
  <c r="I9" i="9"/>
  <c r="G15" i="9"/>
  <c r="I5" i="9"/>
  <c r="J8" i="9"/>
  <c r="J17" i="9"/>
  <c r="I6" i="9"/>
  <c r="K12" i="9"/>
  <c r="G17" i="9"/>
  <c r="J6" i="9"/>
  <c r="I11" i="9"/>
  <c r="H17" i="9"/>
  <c r="K10" i="9"/>
  <c r="G16" i="9"/>
  <c r="K11" i="9"/>
  <c r="H16" i="9"/>
  <c r="K8" i="9"/>
  <c r="K7" i="9"/>
  <c r="J12" i="9"/>
  <c r="E10" i="9" l="1"/>
  <c r="B10" i="9" s="1"/>
  <c r="E9" i="9"/>
  <c r="B9" i="9" s="1"/>
  <c r="E18" i="9"/>
  <c r="B18" i="9" s="1"/>
  <c r="E5" i="9"/>
  <c r="B5" i="9" s="1"/>
  <c r="E8" i="9"/>
  <c r="B8" i="9" s="1"/>
  <c r="F16" i="9"/>
  <c r="F15" i="9"/>
  <c r="E13" i="9"/>
  <c r="B13" i="9" s="1"/>
  <c r="E11" i="9"/>
  <c r="B11" i="9" s="1"/>
  <c r="E6" i="9"/>
  <c r="B6" i="9" s="1"/>
  <c r="E15" i="9"/>
  <c r="E7" i="9"/>
  <c r="B7" i="9" s="1"/>
  <c r="E16" i="9"/>
  <c r="E12" i="9"/>
  <c r="B12" i="9" s="1"/>
  <c r="E17" i="9"/>
  <c r="B17" i="9" s="1"/>
  <c r="F272" i="9"/>
  <c r="E274" i="9"/>
  <c r="B16" i="9" l="1"/>
  <c r="F14" i="9"/>
  <c r="B274" i="9"/>
  <c r="E20" i="9"/>
  <c r="I7" i="3" s="1"/>
  <c r="B272" i="9"/>
  <c r="F20" i="9"/>
  <c r="E14" i="9"/>
  <c r="B1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<sst xmlns="http://schemas.openxmlformats.org/spreadsheetml/2006/main" count="4374" uniqueCount="3426">
  <si>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</si>
  <si>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</si>
  <si>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</si>
  <si>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</si>
  <si>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</si>
  <si>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</si>
  <si>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</si>
  <si>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</si>
  <si>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</si>
  <si>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</si>
  <si>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</si>
  <si>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</si>
  <si>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</si>
  <si>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</si>
  <si>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</si>
  <si>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</si>
  <si>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</si>
  <si>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</si>
  <si>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</si>
  <si>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</si>
  <si>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</si>
  <si>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</si>
  <si>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</si>
  <si>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</si>
  <si>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</si>
  <si>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</si>
  <si>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</si>
  <si>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</si>
  <si>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</si>
  <si>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</si>
  <si>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</si>
  <si>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ŠANDROVAC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</si>
  <si>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</si>
  <si>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</si>
  <si>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</si>
  <si>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</si>
  <si>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</si>
  <si>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</si>
  <si>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</si>
  <si>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</si>
  <si>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</si>
  <si>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</si>
  <si>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</si>
  <si>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</si>
  <si>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</si>
  <si>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</si>
  <si>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</si>
  <si>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</si>
  <si>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</si>
  <si>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35183 - OPĆINA ŠANDROVAC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</si>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</sst>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FFFFFF"/>
      </font>
      <fill>
        <patternFill patternType="solid">
          <fgColor rgb="FFFF0000"/>
          <bgColor rgb="FFFF0000"/>
        </patternFill>
      </fill>
    </dxf>
    <dxf>
      <fill>
        <patternFill patternType="solid">
          <fgColor rgb="FFF2DBDB"/>
          <bgColor rgb="FFF2DBDB"/>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1322151.8899999999</v>
      </c>
      <c r="D2" s="6">
        <f>'PR-RAS'!E6</f>
        <v>1212021.51</v>
      </c>
      <c r="E2" s="6">
        <v>0</v>
      </c>
      <c r="F2" s="6">
        <v>0</v>
      </c>
      <c r="G2" s="7">
        <f t="shared" ref="G2:G264" si="0">(B2/1000)*(C2*1+D2*2)</f>
        <v>3746.1949100000002</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220328.19</v>
      </c>
      <c r="D3" s="1">
        <f>'PR-RAS'!E7</f>
        <v>294072.03999999992</v>
      </c>
      <c r="E3" s="1">
        <v>0</v>
      </c>
      <c r="F3" s="1">
        <v>0</v>
      </c>
      <c r="G3" s="2">
        <f t="shared" si="0"/>
        <v>1616.9445399999995</v>
      </c>
      <c r="H3" s="2">
        <f t="shared" si="1"/>
        <v>0.22999999992316589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201349.88</v>
      </c>
      <c r="D4" s="1">
        <f>'PR-RAS'!E8</f>
        <v>276988.96999999997</v>
      </c>
      <c r="E4" s="1">
        <v>0</v>
      </c>
      <c r="F4" s="1">
        <v>0</v>
      </c>
      <c r="G4" s="2">
        <f t="shared" si="0"/>
        <v>2265.9834599999999</v>
      </c>
      <c r="H4" s="2">
        <f t="shared" si="1"/>
        <v>0.15000000002328306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204875.92</v>
      </c>
      <c r="D5" s="1">
        <f>'PR-RAS'!E9</f>
        <v>279796.81</v>
      </c>
      <c r="E5" s="1">
        <v>0</v>
      </c>
      <c r="F5" s="1">
        <v>0</v>
      </c>
      <c r="G5" s="2">
        <f t="shared" si="0"/>
        <v>3057.8781600000002</v>
      </c>
      <c r="H5" s="2">
        <f t="shared" si="1"/>
        <v>0.26999999998952262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3526.04</v>
      </c>
      <c r="D11" s="1">
        <f>'PR-RAS'!E15</f>
        <v>2807.84</v>
      </c>
      <c r="E11" s="1">
        <v>0</v>
      </c>
      <c r="F11" s="1">
        <v>0</v>
      </c>
      <c r="G11" s="2">
        <f t="shared" si="0"/>
        <v>91.417200000000008</v>
      </c>
      <c r="H11" s="2">
        <f t="shared" si="1"/>
        <v>0.1999999999998181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16899.759999999998</v>
      </c>
      <c r="D19" s="1">
        <f>'PR-RAS'!E23</f>
        <v>14754.220000000001</v>
      </c>
      <c r="E19" s="1">
        <v>0</v>
      </c>
      <c r="F19" s="1">
        <v>0</v>
      </c>
      <c r="G19" s="2">
        <f t="shared" si="0"/>
        <v>835.34759999999983</v>
      </c>
      <c r="H19" s="2">
        <f t="shared" si="1"/>
        <v>0.46000000000276486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739.37</v>
      </c>
      <c r="D20" s="1">
        <f>'PR-RAS'!E24</f>
        <v>1005.21</v>
      </c>
      <c r="E20" s="1">
        <v>0</v>
      </c>
      <c r="F20" s="1">
        <v>0</v>
      </c>
      <c r="G20" s="2">
        <f t="shared" si="0"/>
        <v>52.246009999999998</v>
      </c>
      <c r="H20" s="2">
        <f t="shared" si="1"/>
        <v>0.58000000000004093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16160.39</v>
      </c>
      <c r="D23" s="1">
        <f>'PR-RAS'!E27</f>
        <v>13749.01</v>
      </c>
      <c r="E23" s="1">
        <v>0</v>
      </c>
      <c r="F23" s="1">
        <v>0</v>
      </c>
      <c r="G23" s="2">
        <f t="shared" si="0"/>
        <v>960.48502000000008</v>
      </c>
      <c r="H23" s="2">
        <f t="shared" si="1"/>
        <v>0.3999999999996362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2078.5500000000002</v>
      </c>
      <c r="D25" s="1">
        <f>'PR-RAS'!E29</f>
        <v>2328.85</v>
      </c>
      <c r="E25" s="1">
        <v>0</v>
      </c>
      <c r="F25" s="1">
        <v>0</v>
      </c>
      <c r="G25" s="2">
        <f t="shared" si="0"/>
        <v>161.67000000000002</v>
      </c>
      <c r="H25" s="2">
        <f t="shared" si="1"/>
        <v>0.59999999999990905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2078.5500000000002</v>
      </c>
      <c r="D27" s="1">
        <f>'PR-RAS'!E31</f>
        <v>2328.85</v>
      </c>
      <c r="E27" s="1">
        <v>0</v>
      </c>
      <c r="F27" s="1">
        <v>0</v>
      </c>
      <c r="G27" s="2">
        <f t="shared" si="0"/>
        <v>175.14249999999998</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606807.71</v>
      </c>
      <c r="D46" s="1">
        <f>'PR-RAS'!E50</f>
        <v>522317.2</v>
      </c>
      <c r="E46" s="1">
        <v>0</v>
      </c>
      <c r="F46" s="1">
        <v>0</v>
      </c>
      <c r="G46" s="2">
        <f t="shared" si="0"/>
        <v>74314.894949999987</v>
      </c>
      <c r="H46" s="2">
        <f t="shared" si="1"/>
        <v>0.49000000004889444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354729</v>
      </c>
      <c r="D55" s="1">
        <f>'PR-RAS'!E59</f>
        <v>394851.2</v>
      </c>
      <c r="E55" s="1">
        <v>0</v>
      </c>
      <c r="F55" s="1">
        <v>0</v>
      </c>
      <c r="G55" s="2">
        <f t="shared" si="0"/>
        <v>61799.295599999998</v>
      </c>
      <c r="H55" s="2">
        <f t="shared" si="1"/>
        <v>0.20000000001164153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340229</v>
      </c>
      <c r="D56" s="1">
        <f>'PR-RAS'!E60</f>
        <v>394851.2</v>
      </c>
      <c r="E56" s="1">
        <v>0</v>
      </c>
      <c r="F56" s="1">
        <v>0</v>
      </c>
      <c r="G56" s="2">
        <f t="shared" si="0"/>
        <v>62146.226999999992</v>
      </c>
      <c r="H56" s="2">
        <f t="shared" si="1"/>
        <v>0.20000000001164153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14500</v>
      </c>
      <c r="D57" s="1">
        <f>'PR-RAS'!E61</f>
        <v>0</v>
      </c>
      <c r="E57" s="1">
        <v>0</v>
      </c>
      <c r="F57" s="1">
        <v>0</v>
      </c>
      <c r="G57" s="2">
        <f t="shared" si="0"/>
        <v>812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252078.71</v>
      </c>
      <c r="D70" s="1">
        <f>'PR-RAS'!E74</f>
        <v>127466</v>
      </c>
      <c r="E70" s="1">
        <v>0</v>
      </c>
      <c r="F70" s="1">
        <v>0</v>
      </c>
      <c r="G70" s="2">
        <f t="shared" si="0"/>
        <v>34983.738989999998</v>
      </c>
      <c r="H70" s="2">
        <f t="shared" si="1"/>
        <v>0.29000000000814907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252078.71</v>
      </c>
      <c r="D72" s="1">
        <f>'PR-RAS'!E76</f>
        <v>127466</v>
      </c>
      <c r="E72" s="1">
        <v>0</v>
      </c>
      <c r="F72" s="1">
        <v>0</v>
      </c>
      <c r="G72" s="2">
        <f t="shared" si="0"/>
        <v>35997.760409999995</v>
      </c>
      <c r="H72" s="2">
        <f t="shared" si="1"/>
        <v>0.29000000000814907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281231.24</v>
      </c>
      <c r="D78" s="1">
        <f>'PR-RAS'!E82</f>
        <v>264641.52</v>
      </c>
      <c r="E78" s="1">
        <v>0</v>
      </c>
      <c r="F78" s="1">
        <v>0</v>
      </c>
      <c r="G78" s="2">
        <f t="shared" si="0"/>
        <v>62409.599560000002</v>
      </c>
      <c r="H78" s="2">
        <f t="shared" si="1"/>
        <v>0.71999999997206032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281231.24</v>
      </c>
      <c r="D87" s="1">
        <f>'PR-RAS'!E91</f>
        <v>264641.52</v>
      </c>
      <c r="E87" s="1">
        <v>0</v>
      </c>
      <c r="F87" s="1">
        <v>0</v>
      </c>
      <c r="G87" s="2">
        <f t="shared" si="0"/>
        <v>69704.228080000001</v>
      </c>
      <c r="H87" s="2">
        <f t="shared" si="1"/>
        <v>0.71999999997206032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200</v>
      </c>
      <c r="D88" s="1">
        <f>'PR-RAS'!E92</f>
        <v>200</v>
      </c>
      <c r="E88" s="1">
        <v>0</v>
      </c>
      <c r="F88" s="1">
        <v>0</v>
      </c>
      <c r="G88" s="2">
        <f t="shared" si="0"/>
        <v>52.199999999999996</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21011.1</v>
      </c>
      <c r="D89" s="1">
        <f>'PR-RAS'!E93</f>
        <v>21082.720000000001</v>
      </c>
      <c r="E89" s="1">
        <v>0</v>
      </c>
      <c r="F89" s="1">
        <v>0</v>
      </c>
      <c r="G89" s="2">
        <f t="shared" si="0"/>
        <v>5559.5355199999995</v>
      </c>
      <c r="H89" s="2">
        <f t="shared" si="1"/>
        <v>0.37999999999738066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260020.14</v>
      </c>
      <c r="D90" s="1">
        <f>'PR-RAS'!E94</f>
        <v>243358.8</v>
      </c>
      <c r="E90" s="1">
        <v>0</v>
      </c>
      <c r="F90" s="1">
        <v>0</v>
      </c>
      <c r="G90" s="2">
        <f t="shared" si="0"/>
        <v>66459.658859999996</v>
      </c>
      <c r="H90" s="2">
        <f t="shared" si="1"/>
        <v>0.34000000002561137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212384.75</v>
      </c>
      <c r="D102" s="1">
        <f>'PR-RAS'!E106</f>
        <v>128490.75</v>
      </c>
      <c r="E102" s="1">
        <v>0</v>
      </c>
      <c r="F102" s="1">
        <v>0</v>
      </c>
      <c r="G102" s="2">
        <f t="shared" si="0"/>
        <v>47405.991250000006</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168798.72</v>
      </c>
      <c r="D108" s="1">
        <f>'PR-RAS'!E112</f>
        <v>80882.83</v>
      </c>
      <c r="E108" s="1">
        <v>0</v>
      </c>
      <c r="F108" s="1">
        <v>0</v>
      </c>
      <c r="G108" s="2">
        <f t="shared" si="0"/>
        <v>35370.388659999997</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26.53</v>
      </c>
      <c r="D110" s="1">
        <f>'PR-RAS'!E114</f>
        <v>37.840000000000003</v>
      </c>
      <c r="E110" s="1">
        <v>0</v>
      </c>
      <c r="F110" s="1">
        <v>0</v>
      </c>
      <c r="G110" s="2">
        <f t="shared" si="0"/>
        <v>11.140890000000001</v>
      </c>
      <c r="H110" s="2">
        <f t="shared" si="1"/>
        <v>0.62999999999999545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109524.65</v>
      </c>
      <c r="D111" s="1">
        <f>'PR-RAS'!E115</f>
        <v>31571.19</v>
      </c>
      <c r="E111" s="1">
        <v>0</v>
      </c>
      <c r="F111" s="1">
        <v>0</v>
      </c>
      <c r="G111" s="2">
        <f t="shared" si="0"/>
        <v>18993.373299999999</v>
      </c>
      <c r="H111" s="2">
        <f t="shared" si="1"/>
        <v>0.54000000000451109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59247.54</v>
      </c>
      <c r="D113" s="1">
        <f>'PR-RAS'!E117</f>
        <v>49273.8</v>
      </c>
      <c r="E113" s="1">
        <v>0</v>
      </c>
      <c r="F113" s="1">
        <v>0</v>
      </c>
      <c r="G113" s="2">
        <f t="shared" si="0"/>
        <v>17673.055680000001</v>
      </c>
      <c r="H113" s="2">
        <f t="shared" si="1"/>
        <v>0.6599999999962165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43586.03</v>
      </c>
      <c r="D116" s="1">
        <f>'PR-RAS'!E120</f>
        <v>47607.92</v>
      </c>
      <c r="E116" s="1">
        <v>0</v>
      </c>
      <c r="F116" s="1">
        <v>0</v>
      </c>
      <c r="G116" s="2">
        <f t="shared" si="0"/>
        <v>15962.215050000001</v>
      </c>
      <c r="H116" s="2">
        <f t="shared" si="1"/>
        <v>0.11000000000058208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179.2</v>
      </c>
      <c r="D117" s="1">
        <f>'PR-RAS'!E121</f>
        <v>161.85</v>
      </c>
      <c r="E117" s="1">
        <v>0</v>
      </c>
      <c r="F117" s="1">
        <v>0</v>
      </c>
      <c r="G117" s="2">
        <f t="shared" si="0"/>
        <v>58.336399999999998</v>
      </c>
      <c r="H117" s="2">
        <f t="shared" si="1"/>
        <v>0.34999999999999432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36898.720000000001</v>
      </c>
      <c r="D118" s="1">
        <f>'PR-RAS'!E122</f>
        <v>38259.43</v>
      </c>
      <c r="E118" s="1">
        <v>0</v>
      </c>
      <c r="F118" s="1">
        <v>0</v>
      </c>
      <c r="G118" s="2">
        <f t="shared" si="0"/>
        <v>13269.856860000002</v>
      </c>
      <c r="H118" s="2">
        <f t="shared" si="1"/>
        <v>0.70999999999912689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6508.11</v>
      </c>
      <c r="D119" s="1">
        <f>'PR-RAS'!E123</f>
        <v>9186.64</v>
      </c>
      <c r="E119" s="1">
        <v>0</v>
      </c>
      <c r="F119" s="1">
        <v>0</v>
      </c>
      <c r="G119" s="2">
        <f t="shared" si="0"/>
        <v>2936.0040199999999</v>
      </c>
      <c r="H119" s="2">
        <f t="shared" si="1"/>
        <v>0.47000000000025466</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1400</v>
      </c>
      <c r="D135" s="1">
        <f>'PR-RAS'!E139</f>
        <v>2500</v>
      </c>
      <c r="E135" s="1">
        <v>0</v>
      </c>
      <c r="F135" s="1">
        <v>0</v>
      </c>
      <c r="G135" s="2">
        <f t="shared" si="0"/>
        <v>857.6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1400</v>
      </c>
      <c r="D146" s="1">
        <f>'PR-RAS'!E150</f>
        <v>2500</v>
      </c>
      <c r="E146" s="1">
        <v>0</v>
      </c>
      <c r="F146" s="1">
        <v>0</v>
      </c>
      <c r="G146" s="2">
        <f t="shared" si="0"/>
        <v>927.99999999999989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788065.99000000011</v>
      </c>
      <c r="D147" s="1">
        <f>'PR-RAS'!E151</f>
        <v>931993.67999999993</v>
      </c>
      <c r="E147" s="1">
        <v>0</v>
      </c>
      <c r="F147" s="1">
        <v>0</v>
      </c>
      <c r="G147" s="2">
        <f t="shared" si="0"/>
        <v>387199.78909999999</v>
      </c>
      <c r="H147" s="2">
        <f t="shared" si="1"/>
        <v>0.32999999995809048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113626.43</v>
      </c>
      <c r="D148" s="1">
        <f>'PR-RAS'!E152</f>
        <v>200031.27</v>
      </c>
      <c r="E148" s="1">
        <v>0</v>
      </c>
      <c r="F148" s="1">
        <v>0</v>
      </c>
      <c r="G148" s="2">
        <f t="shared" si="0"/>
        <v>75512.278589999987</v>
      </c>
      <c r="H148" s="2">
        <f t="shared" si="1"/>
        <v>0.6999999999825377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94543.12999999999</v>
      </c>
      <c r="D149" s="1">
        <f>'PR-RAS'!E153</f>
        <v>167423.19999999998</v>
      </c>
      <c r="E149" s="1">
        <v>0</v>
      </c>
      <c r="F149" s="1">
        <v>0</v>
      </c>
      <c r="G149" s="2">
        <f t="shared" si="0"/>
        <v>63549.65043999999</v>
      </c>
      <c r="H149" s="2">
        <f t="shared" si="1"/>
        <v>0.3299999999726424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92471.45</v>
      </c>
      <c r="D150" s="1">
        <f>'PR-RAS'!E154</f>
        <v>163980.01999999999</v>
      </c>
      <c r="E150" s="1">
        <v>0</v>
      </c>
      <c r="F150" s="1">
        <v>0</v>
      </c>
      <c r="G150" s="2">
        <f t="shared" si="0"/>
        <v>62644.292009999997</v>
      </c>
      <c r="H150" s="2">
        <f t="shared" si="1"/>
        <v>0.46999999998661224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2071.6799999999998</v>
      </c>
      <c r="D151" s="1">
        <f>'PR-RAS'!E155</f>
        <v>3443.18</v>
      </c>
      <c r="E151" s="1">
        <v>0</v>
      </c>
      <c r="F151" s="1">
        <v>0</v>
      </c>
      <c r="G151" s="2">
        <f t="shared" si="0"/>
        <v>1343.7059999999999</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3868.1</v>
      </c>
      <c r="D154" s="1">
        <f>'PR-RAS'!E158</f>
        <v>5420</v>
      </c>
      <c r="E154" s="1">
        <v>0</v>
      </c>
      <c r="F154" s="1">
        <v>0</v>
      </c>
      <c r="G154" s="2">
        <f t="shared" si="0"/>
        <v>2250.3393000000001</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15215.2</v>
      </c>
      <c r="D155" s="1">
        <f>'PR-RAS'!E159</f>
        <v>27188.07</v>
      </c>
      <c r="E155" s="1">
        <v>0</v>
      </c>
      <c r="F155" s="1">
        <v>0</v>
      </c>
      <c r="G155" s="2">
        <f t="shared" si="0"/>
        <v>10717.066359999999</v>
      </c>
      <c r="H155" s="2">
        <f t="shared" si="1"/>
        <v>0.27000000000043656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15215.2</v>
      </c>
      <c r="D157" s="1">
        <f>'PR-RAS'!E161</f>
        <v>27188.07</v>
      </c>
      <c r="E157" s="1">
        <v>0</v>
      </c>
      <c r="F157" s="1">
        <v>0</v>
      </c>
      <c r="G157" s="2">
        <f t="shared" si="0"/>
        <v>10856.249039999999</v>
      </c>
      <c r="H157" s="2">
        <f t="shared" si="1"/>
        <v>0.27000000000043656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539008.50000000012</v>
      </c>
      <c r="D159" s="1">
        <f>'PR-RAS'!E163</f>
        <v>440820.69</v>
      </c>
      <c r="E159" s="1">
        <v>0</v>
      </c>
      <c r="F159" s="1">
        <v>0</v>
      </c>
      <c r="G159" s="2">
        <f t="shared" si="0"/>
        <v>224462.68104000002</v>
      </c>
      <c r="H159" s="2">
        <f t="shared" si="1"/>
        <v>0.80999999988125637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5622.2900000000009</v>
      </c>
      <c r="D160" s="1">
        <f>'PR-RAS'!E164</f>
        <v>10631.68</v>
      </c>
      <c r="E160" s="1">
        <v>0</v>
      </c>
      <c r="F160" s="1">
        <v>0</v>
      </c>
      <c r="G160" s="2">
        <f t="shared" si="0"/>
        <v>4274.8183500000005</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73.010000000000005</v>
      </c>
      <c r="D161" s="1">
        <f>'PR-RAS'!E165</f>
        <v>135</v>
      </c>
      <c r="E161" s="1">
        <v>0</v>
      </c>
      <c r="F161" s="1">
        <v>0</v>
      </c>
      <c r="G161" s="2">
        <f t="shared" si="0"/>
        <v>54.881599999999999</v>
      </c>
      <c r="H161" s="2">
        <f t="shared" si="1"/>
        <v>1.0000000000005116E-2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4677.16</v>
      </c>
      <c r="D162" s="1">
        <f>'PR-RAS'!E166</f>
        <v>8507.6299999999992</v>
      </c>
      <c r="E162" s="1">
        <v>0</v>
      </c>
      <c r="F162" s="1">
        <v>0</v>
      </c>
      <c r="G162" s="2">
        <f t="shared" si="0"/>
        <v>3492.4796199999996</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749.52</v>
      </c>
      <c r="D163" s="1">
        <f>'PR-RAS'!E167</f>
        <v>410.7</v>
      </c>
      <c r="E163" s="1">
        <v>0</v>
      </c>
      <c r="F163" s="1">
        <v>0</v>
      </c>
      <c r="G163" s="2">
        <f t="shared" si="0"/>
        <v>254.48904000000002</v>
      </c>
      <c r="H163" s="2">
        <f t="shared" si="1"/>
        <v>0.78000000000002956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122.6</v>
      </c>
      <c r="D164" s="1">
        <f>'PR-RAS'!E168</f>
        <v>1578.35</v>
      </c>
      <c r="E164" s="1">
        <v>0</v>
      </c>
      <c r="F164" s="1">
        <v>0</v>
      </c>
      <c r="G164" s="2">
        <f t="shared" si="0"/>
        <v>534.52589999999998</v>
      </c>
      <c r="H164" s="2">
        <f t="shared" si="1"/>
        <v>0.74999999999991473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114214.54</v>
      </c>
      <c r="D165" s="1">
        <f>'PR-RAS'!E169</f>
        <v>85651.12</v>
      </c>
      <c r="E165" s="1">
        <v>0</v>
      </c>
      <c r="F165" s="1">
        <v>0</v>
      </c>
      <c r="G165" s="2">
        <f t="shared" si="0"/>
        <v>46824.751919999995</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4939.07</v>
      </c>
      <c r="D166" s="1">
        <f>'PR-RAS'!E170</f>
        <v>6710.73</v>
      </c>
      <c r="E166" s="1">
        <v>0</v>
      </c>
      <c r="F166" s="1">
        <v>0</v>
      </c>
      <c r="G166" s="2">
        <f t="shared" si="0"/>
        <v>3029.4874500000001</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925.14</v>
      </c>
      <c r="D167" s="1">
        <f>'PR-RAS'!E171</f>
        <v>625.16999999999996</v>
      </c>
      <c r="E167" s="1">
        <v>0</v>
      </c>
      <c r="F167" s="1">
        <v>0</v>
      </c>
      <c r="G167" s="2">
        <f t="shared" si="0"/>
        <v>361.12968000000001</v>
      </c>
      <c r="H167" s="2">
        <f t="shared" si="1"/>
        <v>0.30999999999994543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33848.269999999997</v>
      </c>
      <c r="D168" s="1">
        <f>'PR-RAS'!E172</f>
        <v>32381.15</v>
      </c>
      <c r="E168" s="1">
        <v>0</v>
      </c>
      <c r="F168" s="1">
        <v>0</v>
      </c>
      <c r="G168" s="2">
        <f t="shared" si="0"/>
        <v>16467.965190000003</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74502.06</v>
      </c>
      <c r="D169" s="1">
        <f>'PR-RAS'!E173</f>
        <v>45934.07</v>
      </c>
      <c r="E169" s="1">
        <v>0</v>
      </c>
      <c r="F169" s="1">
        <v>0</v>
      </c>
      <c r="G169" s="2">
        <f t="shared" si="0"/>
        <v>27950.193600000002</v>
      </c>
      <c r="H169" s="2">
        <f t="shared" si="1"/>
        <v>0.12999999999738066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318673.60000000009</v>
      </c>
      <c r="D173" s="1">
        <f>'PR-RAS'!E177</f>
        <v>290232.52</v>
      </c>
      <c r="E173" s="1">
        <v>0</v>
      </c>
      <c r="F173" s="1">
        <v>0</v>
      </c>
      <c r="G173" s="2">
        <f t="shared" si="0"/>
        <v>154651.84608000002</v>
      </c>
      <c r="H173" s="2">
        <f t="shared" si="1"/>
        <v>0.87999999988824129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3935.88</v>
      </c>
      <c r="D174" s="1">
        <f>'PR-RAS'!E178</f>
        <v>5355.29</v>
      </c>
      <c r="E174" s="1">
        <v>0</v>
      </c>
      <c r="F174" s="1">
        <v>0</v>
      </c>
      <c r="G174" s="2">
        <f t="shared" si="0"/>
        <v>2533.8375799999994</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198866.95</v>
      </c>
      <c r="D175" s="1">
        <f>'PR-RAS'!E179</f>
        <v>208827.1</v>
      </c>
      <c r="E175" s="1">
        <v>0</v>
      </c>
      <c r="F175" s="1">
        <v>0</v>
      </c>
      <c r="G175" s="2">
        <f t="shared" si="0"/>
        <v>107274.6801</v>
      </c>
      <c r="H175" s="2">
        <f t="shared" si="1"/>
        <v>0.14999999999417923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10053.24</v>
      </c>
      <c r="D176" s="1">
        <f>'PR-RAS'!E180</f>
        <v>16498.28</v>
      </c>
      <c r="E176" s="1">
        <v>0</v>
      </c>
      <c r="F176" s="1">
        <v>0</v>
      </c>
      <c r="G176" s="2">
        <f t="shared" si="0"/>
        <v>7533.7149999999983</v>
      </c>
      <c r="H176" s="2">
        <f t="shared" si="1"/>
        <v>0.51999999999861757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22774.54</v>
      </c>
      <c r="D177" s="1">
        <f>'PR-RAS'!E181</f>
        <v>21545.69</v>
      </c>
      <c r="E177" s="1">
        <v>0</v>
      </c>
      <c r="F177" s="1">
        <v>0</v>
      </c>
      <c r="G177" s="2">
        <f t="shared" si="0"/>
        <v>11592.401919999998</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3617.59</v>
      </c>
      <c r="D178" s="1">
        <f>'PR-RAS'!E182</f>
        <v>3080.53</v>
      </c>
      <c r="E178" s="1">
        <v>0</v>
      </c>
      <c r="F178" s="1">
        <v>0</v>
      </c>
      <c r="G178" s="2">
        <f t="shared" si="0"/>
        <v>1730.8210500000002</v>
      </c>
      <c r="H178" s="2">
        <f t="shared" si="1"/>
        <v>0.87999999999965439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3307.14</v>
      </c>
      <c r="D179" s="1">
        <f>'PR-RAS'!E183</f>
        <v>3884.53</v>
      </c>
      <c r="E179" s="1">
        <v>0</v>
      </c>
      <c r="F179" s="1">
        <v>0</v>
      </c>
      <c r="G179" s="2">
        <f t="shared" si="0"/>
        <v>1971.5636</v>
      </c>
      <c r="H179" s="2">
        <f t="shared" si="1"/>
        <v>0.60999999999967258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62504.4</v>
      </c>
      <c r="D180" s="1">
        <f>'PR-RAS'!E184</f>
        <v>16270.59</v>
      </c>
      <c r="E180" s="1">
        <v>0</v>
      </c>
      <c r="F180" s="1">
        <v>0</v>
      </c>
      <c r="G180" s="2">
        <f t="shared" si="0"/>
        <v>17013.158820000001</v>
      </c>
      <c r="H180" s="2">
        <f t="shared" si="1"/>
        <v>0.81000000000130967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3667.03</v>
      </c>
      <c r="D181" s="1">
        <f>'PR-RAS'!E185</f>
        <v>8176.36</v>
      </c>
      <c r="E181" s="1">
        <v>0</v>
      </c>
      <c r="F181" s="1">
        <v>0</v>
      </c>
      <c r="G181" s="2">
        <f t="shared" si="0"/>
        <v>3603.5549999999998</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9946.83</v>
      </c>
      <c r="D182" s="1">
        <f>'PR-RAS'!E186</f>
        <v>6594.15</v>
      </c>
      <c r="E182" s="1">
        <v>0</v>
      </c>
      <c r="F182" s="1">
        <v>0</v>
      </c>
      <c r="G182" s="2">
        <f t="shared" si="0"/>
        <v>4187.458529999999</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41622.01</v>
      </c>
      <c r="D183" s="1">
        <f>'PR-RAS'!E187</f>
        <v>0</v>
      </c>
      <c r="E183" s="1">
        <v>0</v>
      </c>
      <c r="F183" s="1">
        <v>0</v>
      </c>
      <c r="G183" s="2">
        <f t="shared" si="0"/>
        <v>7575.2058200000001</v>
      </c>
      <c r="H183" s="2">
        <f t="shared" si="1"/>
        <v>1.0000000002037268E-2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58876.060000000005</v>
      </c>
      <c r="D184" s="1">
        <f>'PR-RAS'!E188</f>
        <v>54305.369999999995</v>
      </c>
      <c r="E184" s="1">
        <v>0</v>
      </c>
      <c r="F184" s="1">
        <v>0</v>
      </c>
      <c r="G184" s="2">
        <f t="shared" si="0"/>
        <v>30650.084399999996</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14675.65</v>
      </c>
      <c r="D185" s="1">
        <f>'PR-RAS'!E189</f>
        <v>5673.69</v>
      </c>
      <c r="E185" s="1">
        <v>0</v>
      </c>
      <c r="F185" s="1">
        <v>0</v>
      </c>
      <c r="G185" s="2">
        <f t="shared" si="0"/>
        <v>4788.2375199999997</v>
      </c>
      <c r="H185" s="2">
        <f t="shared" si="1"/>
        <v>0.66000000000076398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2831.02</v>
      </c>
      <c r="D186" s="1">
        <f>'PR-RAS'!E190</f>
        <v>3340.68</v>
      </c>
      <c r="E186" s="1">
        <v>0</v>
      </c>
      <c r="F186" s="1">
        <v>0</v>
      </c>
      <c r="G186" s="2">
        <f t="shared" si="0"/>
        <v>1759.7902999999999</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26830.5</v>
      </c>
      <c r="D187" s="1">
        <f>'PR-RAS'!E191</f>
        <v>29924.67</v>
      </c>
      <c r="E187" s="1">
        <v>0</v>
      </c>
      <c r="F187" s="1">
        <v>0</v>
      </c>
      <c r="G187" s="2">
        <f t="shared" si="0"/>
        <v>16122.45024</v>
      </c>
      <c r="H187" s="2">
        <f t="shared" si="1"/>
        <v>0.83000000000174623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2058.7199999999998</v>
      </c>
      <c r="D188" s="1">
        <f>'PR-RAS'!E192</f>
        <v>2058.7199999999998</v>
      </c>
      <c r="E188" s="1">
        <v>0</v>
      </c>
      <c r="F188" s="1">
        <v>0</v>
      </c>
      <c r="G188" s="2">
        <f t="shared" si="0"/>
        <v>1154.94192</v>
      </c>
      <c r="H188" s="2">
        <f t="shared" si="1"/>
        <v>0.56000000000040018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1035.1600000000001</v>
      </c>
      <c r="D189" s="1">
        <f>'PR-RAS'!E193</f>
        <v>467.99</v>
      </c>
      <c r="E189" s="1">
        <v>0</v>
      </c>
      <c r="F189" s="1">
        <v>0</v>
      </c>
      <c r="G189" s="2">
        <f t="shared" si="0"/>
        <v>370.57432</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1717.66</v>
      </c>
      <c r="E190" s="1">
        <v>0</v>
      </c>
      <c r="F190" s="1">
        <v>0</v>
      </c>
      <c r="G190" s="2">
        <f t="shared" si="0"/>
        <v>649.27548000000002</v>
      </c>
      <c r="H190" s="2">
        <f t="shared" si="1"/>
        <v>0.33999999999991815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11445.01</v>
      </c>
      <c r="D191" s="1">
        <f>'PR-RAS'!E195</f>
        <v>11121.96</v>
      </c>
      <c r="E191" s="1">
        <v>0</v>
      </c>
      <c r="F191" s="1">
        <v>0</v>
      </c>
      <c r="G191" s="2">
        <f t="shared" si="0"/>
        <v>6400.8967000000002</v>
      </c>
      <c r="H191" s="2">
        <f t="shared" si="1"/>
        <v>5.0000000001091394E-2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2346.21</v>
      </c>
      <c r="D192" s="1">
        <f>'PR-RAS'!E196</f>
        <v>2272.96</v>
      </c>
      <c r="E192" s="1">
        <v>0</v>
      </c>
      <c r="F192" s="1">
        <v>0</v>
      </c>
      <c r="G192" s="2">
        <f t="shared" si="0"/>
        <v>1316.3968300000001</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1004.23</v>
      </c>
      <c r="D198" s="1">
        <f>'PR-RAS'!E202</f>
        <v>532.39</v>
      </c>
      <c r="E198" s="1">
        <v>0</v>
      </c>
      <c r="F198" s="1">
        <v>0</v>
      </c>
      <c r="G198" s="2">
        <f t="shared" si="0"/>
        <v>407.59497000000005</v>
      </c>
      <c r="H198" s="2">
        <f t="shared" si="1"/>
        <v>0.62000000000000455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1004.23</v>
      </c>
      <c r="D201" s="1">
        <f>'PR-RAS'!E205</f>
        <v>532.39</v>
      </c>
      <c r="E201" s="1">
        <v>0</v>
      </c>
      <c r="F201" s="1">
        <v>0</v>
      </c>
      <c r="G201" s="2">
        <f t="shared" si="0"/>
        <v>413.80200000000008</v>
      </c>
      <c r="H201" s="2">
        <f t="shared" si="1"/>
        <v>0.62000000000000455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1341.98</v>
      </c>
      <c r="D206" s="1">
        <f>'PR-RAS'!E210</f>
        <v>1740.57</v>
      </c>
      <c r="E206" s="1">
        <v>0</v>
      </c>
      <c r="F206" s="1">
        <v>0</v>
      </c>
      <c r="G206" s="2">
        <f t="shared" si="0"/>
        <v>988.73959999999988</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1341.98</v>
      </c>
      <c r="D207" s="1">
        <f>'PR-RAS'!E211</f>
        <v>1740.57</v>
      </c>
      <c r="E207" s="1">
        <v>0</v>
      </c>
      <c r="F207" s="1">
        <v>0</v>
      </c>
      <c r="G207" s="2">
        <f t="shared" si="0"/>
        <v>993.5627199999999</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7551.1</v>
      </c>
      <c r="D211" s="1">
        <f>'PR-RAS'!E215</f>
        <v>9573.18</v>
      </c>
      <c r="E211" s="1">
        <v>0</v>
      </c>
      <c r="F211" s="1">
        <v>0</v>
      </c>
      <c r="G211" s="2">
        <f t="shared" si="0"/>
        <v>5606.4665999999997</v>
      </c>
      <c r="H211" s="2">
        <f t="shared" si="1"/>
        <v>0.28000000000065484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7551.1</v>
      </c>
      <c r="D215" s="1">
        <f>'PR-RAS'!E219</f>
        <v>9573.18</v>
      </c>
      <c r="E215" s="1">
        <v>0</v>
      </c>
      <c r="F215" s="1">
        <v>0</v>
      </c>
      <c r="G215" s="2">
        <f t="shared" si="0"/>
        <v>5713.2564400000001</v>
      </c>
      <c r="H215" s="2">
        <f t="shared" si="1"/>
        <v>0.28000000000065484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7551.1</v>
      </c>
      <c r="D218" s="1">
        <f>'PR-RAS'!E222</f>
        <v>9573.18</v>
      </c>
      <c r="E218" s="1">
        <v>0</v>
      </c>
      <c r="F218" s="1">
        <v>0</v>
      </c>
      <c r="G218" s="2">
        <f t="shared" si="0"/>
        <v>5793.3488200000002</v>
      </c>
      <c r="H218" s="2">
        <f t="shared" si="1"/>
        <v>0.28000000000065484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143675.46</v>
      </c>
      <c r="E220" s="1">
        <v>0</v>
      </c>
      <c r="F220" s="1">
        <v>0</v>
      </c>
      <c r="G220" s="2">
        <f t="shared" si="0"/>
        <v>62929.851479999998</v>
      </c>
      <c r="H220" s="2">
        <f t="shared" si="1"/>
        <v>0.45999999999185093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143675.46</v>
      </c>
      <c r="E227" s="1">
        <v>0</v>
      </c>
      <c r="F227" s="1">
        <v>0</v>
      </c>
      <c r="G227" s="2">
        <f t="shared" si="0"/>
        <v>64941.307919999999</v>
      </c>
      <c r="H227" s="2">
        <f t="shared" si="1"/>
        <v>0.45999999999185093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143675.46</v>
      </c>
      <c r="E228" s="1">
        <v>0</v>
      </c>
      <c r="F228" s="1">
        <v>0</v>
      </c>
      <c r="G228" s="2">
        <f t="shared" si="0"/>
        <v>65228.658839999996</v>
      </c>
      <c r="H228" s="2">
        <f t="shared" si="1"/>
        <v>0.45999999999185093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31692.74</v>
      </c>
      <c r="D248" s="1">
        <f>'PR-RAS'!E252</f>
        <v>31554.2</v>
      </c>
      <c r="E248" s="1">
        <v>0</v>
      </c>
      <c r="F248" s="1">
        <v>0</v>
      </c>
      <c r="G248" s="2">
        <f t="shared" si="0"/>
        <v>23415.881580000001</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31692.74</v>
      </c>
      <c r="D255" s="1">
        <f>'PR-RAS'!E259</f>
        <v>31554.2</v>
      </c>
      <c r="E255" s="1">
        <v>0</v>
      </c>
      <c r="F255" s="1">
        <v>0</v>
      </c>
      <c r="G255" s="2">
        <f t="shared" si="0"/>
        <v>24079.489560000002</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31624.79</v>
      </c>
      <c r="D256" s="1">
        <f>'PR-RAS'!E260</f>
        <v>27140</v>
      </c>
      <c r="E256" s="1">
        <v>0</v>
      </c>
      <c r="F256" s="1">
        <v>0</v>
      </c>
      <c r="G256" s="2">
        <f t="shared" si="0"/>
        <v>21905.721450000001</v>
      </c>
      <c r="H256" s="2">
        <f t="shared" si="1"/>
        <v>0.20999999999912689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67.95</v>
      </c>
      <c r="D257" s="1">
        <f>'PR-RAS'!E261</f>
        <v>4414.2</v>
      </c>
      <c r="E257" s="1">
        <v>0</v>
      </c>
      <c r="F257" s="1">
        <v>0</v>
      </c>
      <c r="G257" s="2">
        <f t="shared" si="0"/>
        <v>2277.4656</v>
      </c>
      <c r="H257" s="2">
        <f t="shared" si="1"/>
        <v>0.24999999999981526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93841.01</v>
      </c>
      <c r="D259" s="1">
        <f>'PR-RAS'!E263</f>
        <v>104065.92</v>
      </c>
      <c r="E259" s="1">
        <v>0</v>
      </c>
      <c r="F259" s="1">
        <v>0</v>
      </c>
      <c r="G259" s="2">
        <f t="shared" si="0"/>
        <v>77908.995299999995</v>
      </c>
      <c r="H259" s="2">
        <f t="shared" si="1"/>
        <v>8.999999999650754E-2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89720.95</v>
      </c>
      <c r="D260" s="1">
        <f>'PR-RAS'!E264</f>
        <v>98657.709999999992</v>
      </c>
      <c r="E260" s="1">
        <v>0</v>
      </c>
      <c r="F260" s="1">
        <v>0</v>
      </c>
      <c r="G260" s="2">
        <f t="shared" si="0"/>
        <v>74342.419829999999</v>
      </c>
      <c r="H260" s="2">
        <f t="shared" si="1"/>
        <v>0.34000000001105946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89720.95</v>
      </c>
      <c r="D261" s="1">
        <f>'PR-RAS'!E265</f>
        <v>96344.98</v>
      </c>
      <c r="E261" s="1">
        <v>0</v>
      </c>
      <c r="F261" s="1">
        <v>0</v>
      </c>
      <c r="G261" s="2">
        <f t="shared" si="0"/>
        <v>73426.836599999995</v>
      </c>
      <c r="H261" s="2">
        <f t="shared" si="1"/>
        <v>7.0000000006984919E-2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2312.73</v>
      </c>
      <c r="E262" s="1">
        <v>0</v>
      </c>
      <c r="F262" s="1">
        <v>0</v>
      </c>
      <c r="G262" s="2">
        <f t="shared" si="0"/>
        <v>1207.24506</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4120.0600000000004</v>
      </c>
      <c r="D264" s="1">
        <f>'PR-RAS'!E268</f>
        <v>5408.21</v>
      </c>
      <c r="E264" s="1">
        <v>0</v>
      </c>
      <c r="F264" s="1">
        <v>0</v>
      </c>
      <c r="G264" s="2">
        <f t="shared" si="0"/>
        <v>3928.2942400000002</v>
      </c>
      <c r="H264" s="2">
        <f t="shared" si="1"/>
        <v>0.27000000000043656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4120.0600000000004</v>
      </c>
      <c r="D265" s="1">
        <f>'PR-RAS'!E269</f>
        <v>5408.21</v>
      </c>
      <c r="E265" s="1">
        <v>0</v>
      </c>
      <c r="F265" s="1">
        <v>0</v>
      </c>
      <c r="G265" s="2">
        <f t="shared" ref="G265:G521" si="8">(B265/1000)*(C265*1+D265*2)</f>
        <v>3943.23072</v>
      </c>
      <c r="H265" s="2">
        <f t="shared" ref="H265:H521" si="9">ABS(C265-ROUND(C265,0))+ABS(D265-ROUND(D265,0))</f>
        <v>0.27000000000043656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788065.99000000011</v>
      </c>
      <c r="D285" s="1">
        <f>'PR-RAS'!E289</f>
        <v>931993.67999999993</v>
      </c>
      <c r="E285" s="1">
        <v>0</v>
      </c>
      <c r="F285" s="1">
        <v>0</v>
      </c>
      <c r="G285" s="2">
        <f t="shared" si="8"/>
        <v>753183.15139999997</v>
      </c>
      <c r="H285" s="2">
        <f t="shared" si="9"/>
        <v>0.32999999995809048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534085.89999999979</v>
      </c>
      <c r="D286" s="1">
        <f>'PR-RAS'!E290</f>
        <v>280027.83000000007</v>
      </c>
      <c r="E286" s="1">
        <v>0</v>
      </c>
      <c r="F286" s="1">
        <v>0</v>
      </c>
      <c r="G286" s="2">
        <f t="shared" si="8"/>
        <v>311830.34460000001</v>
      </c>
      <c r="H286" s="2">
        <f t="shared" si="9"/>
        <v>0.27000000013504177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24840.95</v>
      </c>
      <c r="D288" s="1">
        <f>'PR-RAS'!E292</f>
        <v>220463.09</v>
      </c>
      <c r="E288" s="1">
        <v>0</v>
      </c>
      <c r="F288" s="1">
        <v>0</v>
      </c>
      <c r="G288" s="2">
        <f t="shared" si="8"/>
        <v>133675.16631</v>
      </c>
      <c r="H288" s="2">
        <f t="shared" si="9"/>
        <v>0.13999999999577994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28509.65</v>
      </c>
      <c r="E290" s="1">
        <v>0</v>
      </c>
      <c r="F290" s="1">
        <v>0</v>
      </c>
      <c r="G290" s="2">
        <f t="shared" si="8"/>
        <v>16478.577699999998</v>
      </c>
      <c r="H290" s="2">
        <f t="shared" si="9"/>
        <v>0.34999999999854481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8245.64</v>
      </c>
      <c r="D293" s="1">
        <f>'PR-RAS'!E298</f>
        <v>16926.759999999998</v>
      </c>
      <c r="E293" s="1">
        <v>0</v>
      </c>
      <c r="F293" s="1">
        <v>0</v>
      </c>
      <c r="G293" s="2">
        <f t="shared" si="8"/>
        <v>12292.954719999998</v>
      </c>
      <c r="H293" s="2">
        <f t="shared" si="9"/>
        <v>0.60000000000218279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8245.64</v>
      </c>
      <c r="D306" s="1">
        <f>'PR-RAS'!E311</f>
        <v>16926.759999999998</v>
      </c>
      <c r="E306" s="1">
        <v>0</v>
      </c>
      <c r="F306" s="1">
        <v>0</v>
      </c>
      <c r="G306" s="2">
        <f t="shared" si="8"/>
        <v>12840.243799999998</v>
      </c>
      <c r="H306" s="2">
        <f t="shared" si="9"/>
        <v>0.60000000000218279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8245.64</v>
      </c>
      <c r="D307" s="1">
        <f>'PR-RAS'!E312</f>
        <v>16926.759999999998</v>
      </c>
      <c r="E307" s="1">
        <v>0</v>
      </c>
      <c r="F307" s="1">
        <v>0</v>
      </c>
      <c r="G307" s="2">
        <f t="shared" si="8"/>
        <v>12882.342959999998</v>
      </c>
      <c r="H307" s="2">
        <f t="shared" si="9"/>
        <v>0.60000000000218279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8245.64</v>
      </c>
      <c r="D308" s="1">
        <f>'PR-RAS'!E313</f>
        <v>16926.759999999998</v>
      </c>
      <c r="E308" s="1">
        <v>0</v>
      </c>
      <c r="F308" s="1">
        <v>0</v>
      </c>
      <c r="G308" s="2">
        <f t="shared" si="8"/>
        <v>12924.442119999998</v>
      </c>
      <c r="H308" s="2">
        <f t="shared" si="9"/>
        <v>0.60000000000218279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219272</v>
      </c>
      <c r="D345" s="1">
        <f>'PR-RAS'!E350</f>
        <v>265062.21999999997</v>
      </c>
      <c r="E345" s="1">
        <v>0</v>
      </c>
      <c r="F345" s="1">
        <v>0</v>
      </c>
      <c r="G345" s="2">
        <f t="shared" si="8"/>
        <v>257792.37535999995</v>
      </c>
      <c r="H345" s="2">
        <f t="shared" si="9"/>
        <v>0.21999999997206032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219272</v>
      </c>
      <c r="D358" s="1">
        <f>'PR-RAS'!E363</f>
        <v>265062.21999999997</v>
      </c>
      <c r="E358" s="1">
        <v>0</v>
      </c>
      <c r="F358" s="1">
        <v>0</v>
      </c>
      <c r="G358" s="2">
        <f t="shared" si="8"/>
        <v>267534.52907999995</v>
      </c>
      <c r="H358" s="2">
        <f t="shared" si="9"/>
        <v>0.21999999997206032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200659.46</v>
      </c>
      <c r="D359" s="1">
        <f>'PR-RAS'!E364</f>
        <v>230030.16</v>
      </c>
      <c r="E359" s="1">
        <v>0</v>
      </c>
      <c r="F359" s="1">
        <v>0</v>
      </c>
      <c r="G359" s="2">
        <f t="shared" si="8"/>
        <v>236537.68124000001</v>
      </c>
      <c r="H359" s="2">
        <f t="shared" si="9"/>
        <v>0.61999999999534339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200659.46</v>
      </c>
      <c r="D362" s="1">
        <f>'PR-RAS'!E367</f>
        <v>90796.12</v>
      </c>
      <c r="E362" s="1">
        <v>0</v>
      </c>
      <c r="F362" s="1">
        <v>0</v>
      </c>
      <c r="G362" s="2">
        <f t="shared" si="8"/>
        <v>137992.86369999999</v>
      </c>
      <c r="H362" s="2">
        <f t="shared" si="9"/>
        <v>0.57999999998719431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139234.04</v>
      </c>
      <c r="E363" s="1">
        <v>0</v>
      </c>
      <c r="F363" s="1">
        <v>0</v>
      </c>
      <c r="G363" s="2">
        <f t="shared" si="8"/>
        <v>100805.44496000001</v>
      </c>
      <c r="H363" s="2">
        <f t="shared" si="9"/>
        <v>4.0000000008149073E-2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18612.54</v>
      </c>
      <c r="D364" s="1">
        <f>'PR-RAS'!E369</f>
        <v>26704.55</v>
      </c>
      <c r="E364" s="1">
        <v>0</v>
      </c>
      <c r="F364" s="1">
        <v>0</v>
      </c>
      <c r="G364" s="2">
        <f t="shared" si="8"/>
        <v>26143.855319999999</v>
      </c>
      <c r="H364" s="2">
        <f t="shared" si="9"/>
        <v>0.90999999999985448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98.5</v>
      </c>
      <c r="E365" s="1">
        <v>0</v>
      </c>
      <c r="F365" s="1">
        <v>0</v>
      </c>
      <c r="G365" s="2">
        <f t="shared" si="8"/>
        <v>71.707999999999998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14065.29</v>
      </c>
      <c r="D370" s="1">
        <f>'PR-RAS'!E375</f>
        <v>0</v>
      </c>
      <c r="E370" s="1">
        <v>0</v>
      </c>
      <c r="F370" s="1">
        <v>0</v>
      </c>
      <c r="G370" s="2">
        <f t="shared" si="8"/>
        <v>5190.0920100000003</v>
      </c>
      <c r="H370" s="2">
        <f t="shared" si="9"/>
        <v>0.29000000000087311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4547.25</v>
      </c>
      <c r="D371" s="1">
        <f>'PR-RAS'!E376</f>
        <v>26606.05</v>
      </c>
      <c r="E371" s="1">
        <v>0</v>
      </c>
      <c r="F371" s="1">
        <v>0</v>
      </c>
      <c r="G371" s="2">
        <f t="shared" si="8"/>
        <v>21370.959500000001</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8327.51</v>
      </c>
      <c r="E373" s="1">
        <v>0</v>
      </c>
      <c r="F373" s="1">
        <v>0</v>
      </c>
      <c r="G373" s="2">
        <f t="shared" si="8"/>
        <v>6195.6674400000002</v>
      </c>
      <c r="H373" s="2">
        <f t="shared" si="9"/>
        <v>0.48999999999978172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8327.51</v>
      </c>
      <c r="E374" s="1">
        <v>0</v>
      </c>
      <c r="F374" s="1">
        <v>0</v>
      </c>
      <c r="G374" s="2">
        <f t="shared" si="8"/>
        <v>6212.3224600000003</v>
      </c>
      <c r="H374" s="2">
        <f t="shared" si="9"/>
        <v>0.48999999999978172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211026.36</v>
      </c>
      <c r="D403" s="1">
        <f>'PR-RAS'!E408</f>
        <v>248135.45999999996</v>
      </c>
      <c r="E403" s="1">
        <v>0</v>
      </c>
      <c r="F403" s="1">
        <v>0</v>
      </c>
      <c r="G403" s="2">
        <f t="shared" si="8"/>
        <v>284333.50656000001</v>
      </c>
      <c r="H403" s="2">
        <f t="shared" si="9"/>
        <v>0.81999999994877726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1330397.5299999998</v>
      </c>
      <c r="D407" s="1">
        <f>'PR-RAS'!E412</f>
        <v>1228948.27</v>
      </c>
      <c r="E407" s="1">
        <v>0</v>
      </c>
      <c r="F407" s="1">
        <v>0</v>
      </c>
      <c r="G407" s="2">
        <f t="shared" si="8"/>
        <v>1538047.3924199999</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1007337.9900000001</v>
      </c>
      <c r="D408" s="1">
        <f>'PR-RAS'!E413</f>
        <v>1197055.8999999999</v>
      </c>
      <c r="E408" s="1">
        <v>0</v>
      </c>
      <c r="F408" s="1">
        <v>0</v>
      </c>
      <c r="G408" s="2">
        <f t="shared" si="8"/>
        <v>1384390.0645299999</v>
      </c>
      <c r="H408" s="2">
        <f t="shared" si="9"/>
        <v>0.10999999998603016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323059.53999999969</v>
      </c>
      <c r="D409" s="1">
        <f>'PR-RAS'!E414</f>
        <v>31892.370000000112</v>
      </c>
      <c r="E409" s="1">
        <v>0</v>
      </c>
      <c r="F409" s="1">
        <v>0</v>
      </c>
      <c r="G409" s="2">
        <f t="shared" si="8"/>
        <v>157832.46623999995</v>
      </c>
      <c r="H409" s="2">
        <f t="shared" si="9"/>
        <v>0.83000000042375177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24840.95</v>
      </c>
      <c r="D411" s="1">
        <f>'PR-RAS'!E416</f>
        <v>220463.09</v>
      </c>
      <c r="E411" s="1">
        <v>0</v>
      </c>
      <c r="F411" s="1">
        <v>0</v>
      </c>
      <c r="G411" s="2">
        <f t="shared" si="8"/>
        <v>190964.5233</v>
      </c>
      <c r="H411" s="2">
        <f t="shared" si="9"/>
        <v>0.13999999999577994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28509.65</v>
      </c>
      <c r="E413" s="1">
        <v>0</v>
      </c>
      <c r="F413" s="1">
        <v>0</v>
      </c>
      <c r="G413" s="2">
        <f t="shared" si="8"/>
        <v>23491.9516</v>
      </c>
      <c r="H413" s="2">
        <f t="shared" si="9"/>
        <v>0.34999999999854481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29198.97</v>
      </c>
      <c r="D522" s="1">
        <f>'PR-RAS'!E528</f>
        <v>29199</v>
      </c>
      <c r="E522" s="1">
        <v>0</v>
      </c>
      <c r="F522" s="1">
        <v>0</v>
      </c>
      <c r="G522" s="2">
        <f t="shared" ref="G522:G809" si="10">(B522/1000)*(C522*1+D522*2)</f>
        <v>45638.021370000002</v>
      </c>
      <c r="H522" s="2">
        <f t="shared" ref="H522:H809" si="11">ABS(C522-ROUND(C522,0))+ABS(D522-ROUND(D522,0))</f>
        <v>2.9999999998835847E-2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29198.97</v>
      </c>
      <c r="D587" s="1">
        <f>'PR-RAS'!E593</f>
        <v>29199</v>
      </c>
      <c r="E587" s="1">
        <v>0</v>
      </c>
      <c r="F587" s="1">
        <v>0</v>
      </c>
      <c r="G587" s="2">
        <f t="shared" si="10"/>
        <v>51331.824419999997</v>
      </c>
      <c r="H587" s="2">
        <f t="shared" si="11"/>
        <v>2.9999999998835847E-2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29198.97</v>
      </c>
      <c r="D599" s="1">
        <f>'PR-RAS'!E605</f>
        <v>29199</v>
      </c>
      <c r="E599" s="1">
        <v>0</v>
      </c>
      <c r="F599" s="1">
        <v>0</v>
      </c>
      <c r="G599" s="2">
        <f t="shared" si="10"/>
        <v>52382.988059999996</v>
      </c>
      <c r="H599" s="2">
        <f t="shared" si="11"/>
        <v>2.9999999998835847E-2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29198.97</v>
      </c>
      <c r="D600" s="1">
        <f>'PR-RAS'!E606</f>
        <v>29199</v>
      </c>
      <c r="E600" s="1">
        <v>0</v>
      </c>
      <c r="F600" s="1">
        <v>0</v>
      </c>
      <c r="G600" s="2">
        <f t="shared" si="10"/>
        <v>52470.585030000002</v>
      </c>
      <c r="H600" s="2">
        <f t="shared" si="11"/>
        <v>2.9999999998835847E-2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29198.97</v>
      </c>
      <c r="D630" s="1">
        <f>'PR-RAS'!E636</f>
        <v>29199</v>
      </c>
      <c r="E630" s="1">
        <v>0</v>
      </c>
      <c r="F630" s="1">
        <v>0</v>
      </c>
      <c r="G630" s="2">
        <f t="shared" si="10"/>
        <v>55098.494129999999</v>
      </c>
      <c r="H630" s="2">
        <f t="shared" si="11"/>
        <v>2.9999999998835847E-2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1330397.5299999998</v>
      </c>
      <c r="D633" s="1">
        <f>'PR-RAS'!E639</f>
        <v>1228948.27</v>
      </c>
      <c r="E633" s="1">
        <v>0</v>
      </c>
      <c r="F633" s="1">
        <v>0</v>
      </c>
      <c r="G633" s="2">
        <f t="shared" si="10"/>
        <v>2394201.8522399999</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1036536.9600000001</v>
      </c>
      <c r="D634" s="1">
        <f>'PR-RAS'!E640</f>
        <v>1226254.8999999999</v>
      </c>
      <c r="E634" s="1">
        <v>0</v>
      </c>
      <c r="F634" s="1">
        <v>0</v>
      </c>
      <c r="G634" s="2">
        <f t="shared" si="10"/>
        <v>2208566.5990800001</v>
      </c>
      <c r="H634" s="2">
        <f t="shared" si="11"/>
        <v>0.14000000001396984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293860.56999999972</v>
      </c>
      <c r="D635" s="1">
        <f>'PR-RAS'!E641</f>
        <v>2693.3700000001118</v>
      </c>
      <c r="E635" s="1">
        <v>0</v>
      </c>
      <c r="F635" s="1">
        <v>0</v>
      </c>
      <c r="G635" s="2">
        <f t="shared" si="10"/>
        <v>189722.79453999997</v>
      </c>
      <c r="H635" s="2">
        <f t="shared" si="11"/>
        <v>0.80000000039581209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24840.95</v>
      </c>
      <c r="D637" s="1">
        <f>'PR-RAS'!E643</f>
        <v>220463.09</v>
      </c>
      <c r="E637" s="1">
        <v>0</v>
      </c>
      <c r="F637" s="1">
        <v>0</v>
      </c>
      <c r="G637" s="2">
        <f t="shared" si="10"/>
        <v>296227.89468000003</v>
      </c>
      <c r="H637" s="2">
        <f t="shared" si="11"/>
        <v>0.13999999999577994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318701.51999999973</v>
      </c>
      <c r="D639" s="1">
        <f>'PR-RAS'!E645</f>
        <v>223156.46000000011</v>
      </c>
      <c r="E639" s="1">
        <v>0</v>
      </c>
      <c r="F639" s="1">
        <v>0</v>
      </c>
      <c r="G639" s="2">
        <f t="shared" si="10"/>
        <v>488079.21271999995</v>
      </c>
      <c r="H639" s="2">
        <f t="shared" si="11"/>
        <v>0.9400000003806781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26281.08</v>
      </c>
      <c r="D642" s="1">
        <f>'PR-RAS'!E649</f>
        <v>211758.23</v>
      </c>
      <c r="E642" s="1">
        <v>0</v>
      </c>
      <c r="F642" s="1">
        <v>0</v>
      </c>
      <c r="G642" s="2">
        <f t="shared" si="10"/>
        <v>288320.22314000002</v>
      </c>
      <c r="H642" s="2">
        <f t="shared" si="11"/>
        <v>0.31000000001222361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1558743.04</v>
      </c>
      <c r="D643" s="1">
        <f>'PR-RAS'!E650</f>
        <v>1412284.2</v>
      </c>
      <c r="E643" s="1">
        <v>0</v>
      </c>
      <c r="F643" s="1">
        <v>0</v>
      </c>
      <c r="G643" s="2">
        <f t="shared" si="10"/>
        <v>2814085.9444799996</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1373265.89</v>
      </c>
      <c r="D644" s="1">
        <f>'PR-RAS'!E651</f>
        <v>1531480.08</v>
      </c>
      <c r="E644" s="1">
        <v>0</v>
      </c>
      <c r="F644" s="1">
        <v>0</v>
      </c>
      <c r="G644" s="2">
        <f t="shared" si="10"/>
        <v>2852493.3501499998</v>
      </c>
      <c r="H644" s="2">
        <f t="shared" si="11"/>
        <v>0.19000000017695129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211758.23000000021</v>
      </c>
      <c r="D645" s="1">
        <f>'PR-RAS'!E652</f>
        <v>92562.34999999986</v>
      </c>
      <c r="E645" s="1">
        <v>0</v>
      </c>
      <c r="F645" s="1">
        <v>0</v>
      </c>
      <c r="G645" s="2">
        <f t="shared" si="10"/>
        <v>255592.60691999996</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340229</v>
      </c>
      <c r="D654" s="1">
        <f>'PR-RAS'!E661</f>
        <v>394851.2</v>
      </c>
      <c r="E654" s="1">
        <v>0</v>
      </c>
      <c r="F654" s="1">
        <v>0</v>
      </c>
      <c r="G654" s="2">
        <f t="shared" si="10"/>
        <v>737845.20419999992</v>
      </c>
      <c r="H654" s="2">
        <f t="shared" si="11"/>
        <v>0.20000000001164153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14500</v>
      </c>
      <c r="D658" s="1">
        <f>'PR-RAS'!E665</f>
        <v>0</v>
      </c>
      <c r="E658" s="1">
        <v>0</v>
      </c>
      <c r="F658" s="1">
        <v>0</v>
      </c>
      <c r="G658" s="2">
        <f t="shared" si="10"/>
        <v>9526.5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252078.71</v>
      </c>
      <c r="D691" s="1">
        <f>'PR-RAS'!E698</f>
        <v>127466</v>
      </c>
      <c r="E691" s="1">
        <v>0</v>
      </c>
      <c r="F691" s="1">
        <v>0</v>
      </c>
      <c r="G691" s="2">
        <f t="shared" si="10"/>
        <v>349837.38989999995</v>
      </c>
      <c r="H691" s="2">
        <f t="shared" si="11"/>
        <v>0.29000000000814907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4677.16</v>
      </c>
      <c r="D711" s="1">
        <f>'PR-RAS'!E718</f>
        <v>8507.6299999999992</v>
      </c>
      <c r="E711" s="1">
        <v>0</v>
      </c>
      <c r="F711" s="1">
        <v>0</v>
      </c>
      <c r="G711" s="2">
        <f t="shared" si="10"/>
        <v>15401.618199999997</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7287.12</v>
      </c>
      <c r="D718" s="1">
        <f>'PR-RAS'!E725</f>
        <v>5673.69</v>
      </c>
      <c r="E718" s="1">
        <v>0</v>
      </c>
      <c r="F718" s="1">
        <v>0</v>
      </c>
      <c r="G718" s="2">
        <f t="shared" si="10"/>
        <v>13360.9365</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1004.23</v>
      </c>
      <c r="D735" s="1">
        <f>'PR-RAS'!E742</f>
        <v>532.39</v>
      </c>
      <c r="E735" s="1">
        <v>0</v>
      </c>
      <c r="F735" s="1">
        <v>0</v>
      </c>
      <c r="G735" s="2">
        <f t="shared" si="10"/>
        <v>1518.6533400000001</v>
      </c>
      <c r="H735" s="2">
        <f t="shared" si="11"/>
        <v>0.62000000000000455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7551.1</v>
      </c>
      <c r="D752" s="1">
        <f>'PR-RAS'!E759</f>
        <v>9573.18</v>
      </c>
      <c r="E752" s="1">
        <v>0</v>
      </c>
      <c r="F752" s="1">
        <v>0</v>
      </c>
      <c r="G752" s="2">
        <f t="shared" si="10"/>
        <v>20049.792460000001</v>
      </c>
      <c r="H752" s="2">
        <f t="shared" si="11"/>
        <v>0.28000000000065484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143675.46</v>
      </c>
      <c r="E759" s="1">
        <v>0</v>
      </c>
      <c r="F759" s="1">
        <v>0</v>
      </c>
      <c r="G759" s="2">
        <f t="shared" si="10"/>
        <v>217811.99735999998</v>
      </c>
      <c r="H759" s="2">
        <f t="shared" si="11"/>
        <v>0.45999999999185093</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5303.66</v>
      </c>
      <c r="D809" s="1">
        <f>'PR-RAS'!E816</f>
        <v>12700</v>
      </c>
      <c r="E809" s="1">
        <v>0</v>
      </c>
      <c r="F809" s="1">
        <v>0</v>
      </c>
      <c r="G809" s="2">
        <f t="shared" si="10"/>
        <v>24808.557280000001</v>
      </c>
      <c r="H809" s="2">
        <f t="shared" si="11"/>
        <v>0.34000000000014552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3981.75</v>
      </c>
      <c r="D812" s="1">
        <f>'PR-RAS'!E819</f>
        <v>5100</v>
      </c>
      <c r="E812" s="1">
        <v>0</v>
      </c>
      <c r="F812" s="1">
        <v>0</v>
      </c>
      <c r="G812" s="2">
        <f t="shared" si="18"/>
        <v>11501.39925</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1587.84</v>
      </c>
      <c r="D814" s="1">
        <f>'PR-RAS'!E821</f>
        <v>3300</v>
      </c>
      <c r="E814" s="1">
        <v>0</v>
      </c>
      <c r="F814" s="1">
        <v>0</v>
      </c>
      <c r="G814" s="2">
        <f t="shared" si="18"/>
        <v>6656.7139199999992</v>
      </c>
      <c r="H814" s="2">
        <f t="shared" si="19"/>
        <v>0.16000000000008185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20751.54</v>
      </c>
      <c r="D816" s="1">
        <f>'PR-RAS'!E823</f>
        <v>6040</v>
      </c>
      <c r="E816" s="1">
        <v>0</v>
      </c>
      <c r="F816" s="1">
        <v>0</v>
      </c>
      <c r="G816" s="2">
        <f t="shared" si="18"/>
        <v>26757.705099999999</v>
      </c>
      <c r="H816" s="2">
        <f t="shared" si="19"/>
        <v>0.45999999999912689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3889.2</v>
      </c>
      <c r="E817" s="1">
        <v>0</v>
      </c>
      <c r="F817" s="1">
        <v>0</v>
      </c>
      <c r="G817" s="2">
        <f t="shared" si="18"/>
        <v>6347.174399999999</v>
      </c>
      <c r="H817" s="2">
        <f t="shared" si="19"/>
        <v>0.1999999999998181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525</v>
      </c>
      <c r="E819" s="1">
        <v>0</v>
      </c>
      <c r="F819" s="1">
        <v>0</v>
      </c>
      <c r="G819" s="2">
        <f t="shared" si="18"/>
        <v>858.9</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67.95</v>
      </c>
      <c r="D820" s="1">
        <f>'PR-RAS'!E827</f>
        <v>0</v>
      </c>
      <c r="E820" s="1">
        <v>0</v>
      </c>
      <c r="F820" s="1">
        <v>0</v>
      </c>
      <c r="G820" s="2">
        <f t="shared" si="18"/>
        <v>55.651049999999998</v>
      </c>
      <c r="H820" s="2">
        <f t="shared" si="19"/>
        <v>4.9999999999997158E-2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29198.97</v>
      </c>
      <c r="D947" s="1">
        <f>'PR-RAS'!E954</f>
        <v>29199</v>
      </c>
      <c r="E947" s="1">
        <v>0</v>
      </c>
      <c r="F947" s="1">
        <v>0</v>
      </c>
      <c r="G947" s="2">
        <f t="shared" si="18"/>
        <v>82866.733619999999</v>
      </c>
      <c r="H947" s="2">
        <f t="shared" si="19"/>
        <v>2.9999999998835847E-2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6500598.71</v>
      </c>
      <c r="D984" s="6">
        <f>BILANCA!E6</f>
        <v>6543589.1499999985</v>
      </c>
      <c r="E984" s="6">
        <v>0</v>
      </c>
      <c r="F984" s="6">
        <v>0</v>
      </c>
      <c r="G984" s="7">
        <f t="shared" ref="G984:G1241" si="22">B984/1000*C984+B984/500*D984</f>
        <v>19587.777009999998</v>
      </c>
      <c r="H984" s="7">
        <f t="shared" si="19"/>
        <v>0.43999999854713678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6212530.3499999996</v>
      </c>
      <c r="D985" s="1">
        <f>BILANCA!E7</f>
        <v>6370237.3199999984</v>
      </c>
      <c r="E985" s="1">
        <v>0</v>
      </c>
      <c r="F985" s="1">
        <v>0</v>
      </c>
      <c r="G985" s="2">
        <f t="shared" si="22"/>
        <v>37906.009979999995</v>
      </c>
      <c r="H985" s="2">
        <f t="shared" si="19"/>
        <v>0.66999999806284904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1164068.02</v>
      </c>
      <c r="D986" s="1">
        <f>BILANCA!E8</f>
        <v>1164068.02</v>
      </c>
      <c r="E986" s="1">
        <v>0</v>
      </c>
      <c r="F986" s="1">
        <v>0</v>
      </c>
      <c r="G986" s="2">
        <f t="shared" si="22"/>
        <v>10476.61218</v>
      </c>
      <c r="H986" s="2">
        <f t="shared" si="19"/>
        <v>4.0000000037252903E-2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250139.81</v>
      </c>
      <c r="D987" s="1">
        <f>BILANCA!E9</f>
        <v>250139.81</v>
      </c>
      <c r="E987" s="1">
        <v>0</v>
      </c>
      <c r="F987" s="1">
        <v>0</v>
      </c>
      <c r="G987" s="2">
        <f t="shared" si="22"/>
        <v>3001.6777200000001</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913928.21</v>
      </c>
      <c r="D988" s="1">
        <f>BILANCA!E10</f>
        <v>913928.21</v>
      </c>
      <c r="E988" s="1">
        <v>0</v>
      </c>
      <c r="F988" s="1">
        <v>0</v>
      </c>
      <c r="G988" s="2">
        <f t="shared" si="22"/>
        <v>13708.923150000001</v>
      </c>
      <c r="H988" s="2">
        <f t="shared" si="19"/>
        <v>0.41999999992549419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5048462.3299999991</v>
      </c>
      <c r="D990" s="1">
        <f>BILANCA!E12</f>
        <v>5206169.2999999989</v>
      </c>
      <c r="E990" s="1">
        <v>0</v>
      </c>
      <c r="F990" s="1">
        <v>0</v>
      </c>
      <c r="G990" s="2">
        <f t="shared" si="22"/>
        <v>108225.60650999998</v>
      </c>
      <c r="H990" s="2">
        <f t="shared" si="19"/>
        <v>0.62999999802559614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5001136.2499999991</v>
      </c>
      <c r="D991" s="1">
        <f>BILANCA!E13</f>
        <v>5143978.7799999993</v>
      </c>
      <c r="E991" s="1">
        <v>0</v>
      </c>
      <c r="F991" s="1">
        <v>0</v>
      </c>
      <c r="G991" s="2">
        <f t="shared" si="22"/>
        <v>122312.75047999999</v>
      </c>
      <c r="H991" s="2">
        <f t="shared" si="19"/>
        <v>0.46999999973922968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19825.48</v>
      </c>
      <c r="D992" s="1">
        <f>BILANCA!E14</f>
        <v>19825.48</v>
      </c>
      <c r="E992" s="1">
        <v>0</v>
      </c>
      <c r="F992" s="1">
        <v>0</v>
      </c>
      <c r="G992" s="2">
        <f t="shared" si="22"/>
        <v>535.28796</v>
      </c>
      <c r="H992" s="2">
        <f t="shared" si="19"/>
        <v>0.95999999999912689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3481809.34</v>
      </c>
      <c r="D993" s="1">
        <f>BILANCA!E15</f>
        <v>3597246.61</v>
      </c>
      <c r="E993" s="1">
        <v>0</v>
      </c>
      <c r="F993" s="1">
        <v>0</v>
      </c>
      <c r="G993" s="2">
        <f t="shared" si="22"/>
        <v>106763.02559999999</v>
      </c>
      <c r="H993" s="2">
        <f t="shared" si="19"/>
        <v>0.72999999998137355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2250493.04</v>
      </c>
      <c r="D994" s="1">
        <f>BILANCA!E16</f>
        <v>2437070.84</v>
      </c>
      <c r="E994" s="1">
        <v>0</v>
      </c>
      <c r="F994" s="1">
        <v>0</v>
      </c>
      <c r="G994" s="2">
        <f t="shared" si="22"/>
        <v>78370.981919999991</v>
      </c>
      <c r="H994" s="2">
        <f t="shared" si="19"/>
        <v>0.20000000018626451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1526368.94</v>
      </c>
      <c r="D995" s="1">
        <f>BILANCA!E17</f>
        <v>1526368.94</v>
      </c>
      <c r="E995" s="1">
        <v>0</v>
      </c>
      <c r="F995" s="1">
        <v>0</v>
      </c>
      <c r="G995" s="2">
        <f t="shared" si="22"/>
        <v>54949.281839999996</v>
      </c>
      <c r="H995" s="2">
        <f t="shared" si="19"/>
        <v>0.12000000011175871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2277360.5499999998</v>
      </c>
      <c r="D996" s="1">
        <f>BILANCA!E18</f>
        <v>2436533.09</v>
      </c>
      <c r="E996" s="1">
        <v>0</v>
      </c>
      <c r="F996" s="1">
        <v>0</v>
      </c>
      <c r="G996" s="2">
        <f t="shared" si="22"/>
        <v>92955.547489999997</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39673.74000000002</v>
      </c>
      <c r="D997" s="1">
        <f>BILANCA!E19</f>
        <v>49358.359999999986</v>
      </c>
      <c r="E997" s="1">
        <v>0</v>
      </c>
      <c r="F997" s="1">
        <v>0</v>
      </c>
      <c r="G997" s="2">
        <f t="shared" si="22"/>
        <v>1937.4664399999999</v>
      </c>
      <c r="H997" s="2">
        <f t="shared" si="19"/>
        <v>0.61999999996623956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113606.03</v>
      </c>
      <c r="D998" s="1">
        <f>BILANCA!E20</f>
        <v>114238.16</v>
      </c>
      <c r="E998" s="1">
        <v>0</v>
      </c>
      <c r="F998" s="1">
        <v>0</v>
      </c>
      <c r="G998" s="2">
        <f t="shared" si="22"/>
        <v>5131.2352499999997</v>
      </c>
      <c r="H998" s="2">
        <f t="shared" si="19"/>
        <v>0.19000000000232831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5048.58</v>
      </c>
      <c r="D999" s="1">
        <f>BILANCA!E21</f>
        <v>5048.58</v>
      </c>
      <c r="E999" s="1">
        <v>0</v>
      </c>
      <c r="F999" s="1">
        <v>0</v>
      </c>
      <c r="G999" s="2">
        <f t="shared" si="22"/>
        <v>242.33184</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25769.06</v>
      </c>
      <c r="D1000" s="1">
        <f>BILANCA!E22</f>
        <v>37706.559999999998</v>
      </c>
      <c r="E1000" s="1">
        <v>0</v>
      </c>
      <c r="F1000" s="1">
        <v>0</v>
      </c>
      <c r="G1000" s="2">
        <f t="shared" si="22"/>
        <v>1720.0970600000001</v>
      </c>
      <c r="H1000" s="2">
        <f t="shared" si="19"/>
        <v>0.50000000000363798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14065.29</v>
      </c>
      <c r="D1003" s="1">
        <f>BILANCA!E25</f>
        <v>14065.29</v>
      </c>
      <c r="E1003" s="1">
        <v>0</v>
      </c>
      <c r="F1003" s="1">
        <v>0</v>
      </c>
      <c r="G1003" s="2">
        <f t="shared" si="22"/>
        <v>843.91740000000004</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57800.31</v>
      </c>
      <c r="D1004" s="1">
        <f>BILANCA!E26</f>
        <v>72359.06</v>
      </c>
      <c r="E1004" s="1">
        <v>0</v>
      </c>
      <c r="F1004" s="1">
        <v>0</v>
      </c>
      <c r="G1004" s="2">
        <f t="shared" si="22"/>
        <v>4252.8870299999999</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176615.53</v>
      </c>
      <c r="D1006" s="1">
        <f>BILANCA!E28</f>
        <v>194059.29</v>
      </c>
      <c r="E1006" s="1">
        <v>0</v>
      </c>
      <c r="F1006" s="1">
        <v>0</v>
      </c>
      <c r="G1006" s="2">
        <f t="shared" si="22"/>
        <v>12988.884529999999</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8240.77</v>
      </c>
      <c r="E1007" s="1">
        <v>0</v>
      </c>
      <c r="F1007" s="1">
        <v>0</v>
      </c>
      <c r="G1007" s="2">
        <f t="shared" si="22"/>
        <v>395.55696</v>
      </c>
      <c r="H1007" s="2">
        <f t="shared" si="19"/>
        <v>0.22999999999956344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8327.51</v>
      </c>
      <c r="E1008" s="1">
        <v>0</v>
      </c>
      <c r="F1008" s="1">
        <v>0</v>
      </c>
      <c r="G1008" s="2">
        <f t="shared" si="22"/>
        <v>416.37550000000005</v>
      </c>
      <c r="H1008" s="2">
        <f t="shared" si="19"/>
        <v>0.48999999999978172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86.74</v>
      </c>
      <c r="E1012" s="1">
        <v>0</v>
      </c>
      <c r="F1012" s="1">
        <v>0</v>
      </c>
      <c r="G1012" s="2">
        <f t="shared" si="22"/>
        <v>5.0309200000000001</v>
      </c>
      <c r="H1012" s="2">
        <f t="shared" si="19"/>
        <v>0.26000000000000512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1954.48</v>
      </c>
      <c r="D1015" s="1">
        <f>BILANCA!E37</f>
        <v>1954.48</v>
      </c>
      <c r="E1015" s="1">
        <v>0</v>
      </c>
      <c r="F1015" s="1">
        <v>0</v>
      </c>
      <c r="G1015" s="2">
        <f t="shared" si="22"/>
        <v>187.63007999999999</v>
      </c>
      <c r="H1015" s="2">
        <f t="shared" si="19"/>
        <v>0.96000000000003638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1954.48</v>
      </c>
      <c r="D1018" s="1">
        <f>BILANCA!E40</f>
        <v>1954.48</v>
      </c>
      <c r="E1018" s="1">
        <v>0</v>
      </c>
      <c r="F1018" s="1">
        <v>0</v>
      </c>
      <c r="G1018" s="2">
        <f t="shared" si="22"/>
        <v>205.22040000000001</v>
      </c>
      <c r="H1018" s="2">
        <f t="shared" si="19"/>
        <v>0.96000000000003638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7652.34</v>
      </c>
      <c r="D1023" s="1">
        <f>BILANCA!E45</f>
        <v>4591.3899999999994</v>
      </c>
      <c r="E1023" s="1">
        <v>0</v>
      </c>
      <c r="F1023" s="1">
        <v>0</v>
      </c>
      <c r="G1023" s="2">
        <f t="shared" si="22"/>
        <v>673.40480000000002</v>
      </c>
      <c r="H1023" s="2">
        <f t="shared" si="19"/>
        <v>0.72999999999956344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12243.75</v>
      </c>
      <c r="D1025" s="1">
        <f>BILANCA!E47</f>
        <v>12243.74</v>
      </c>
      <c r="E1025" s="1">
        <v>0</v>
      </c>
      <c r="F1025" s="1">
        <v>0</v>
      </c>
      <c r="G1025" s="2">
        <f t="shared" si="22"/>
        <v>1542.7116599999999</v>
      </c>
      <c r="H1025" s="2">
        <f t="shared" si="19"/>
        <v>0.51000000000021828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4591.41</v>
      </c>
      <c r="D1028" s="1">
        <f>BILANCA!E50</f>
        <v>7652.35</v>
      </c>
      <c r="E1028" s="1">
        <v>0</v>
      </c>
      <c r="F1028" s="1">
        <v>0</v>
      </c>
      <c r="G1028" s="2">
        <f t="shared" si="22"/>
        <v>895.32494999999994</v>
      </c>
      <c r="H1028" s="2">
        <f t="shared" si="19"/>
        <v>0.76000000000021828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1634.94</v>
      </c>
      <c r="D1032" s="1">
        <f>BILANCA!E54</f>
        <v>1634.94</v>
      </c>
      <c r="E1032" s="1">
        <v>0</v>
      </c>
      <c r="F1032" s="1">
        <v>0</v>
      </c>
      <c r="G1032" s="2">
        <f t="shared" si="22"/>
        <v>240.33618000000001</v>
      </c>
      <c r="H1032" s="2">
        <f t="shared" si="19"/>
        <v>0.11999999999989086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1634.94</v>
      </c>
      <c r="D1033" s="1">
        <f>BILANCA!E55</f>
        <v>1634.94</v>
      </c>
      <c r="E1033" s="1">
        <v>0</v>
      </c>
      <c r="F1033" s="1">
        <v>0</v>
      </c>
      <c r="G1033" s="2">
        <f t="shared" si="22"/>
        <v>245.24100000000004</v>
      </c>
      <c r="H1033" s="2">
        <f t="shared" si="19"/>
        <v>0.11999999999989086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288068.35999999993</v>
      </c>
      <c r="D1046" s="1">
        <f>BILANCA!E68</f>
        <v>173351.83</v>
      </c>
      <c r="E1046" s="1">
        <v>0</v>
      </c>
      <c r="F1046" s="1">
        <v>0</v>
      </c>
      <c r="G1046" s="2">
        <f t="shared" si="22"/>
        <v>39990.637259999989</v>
      </c>
      <c r="H1046" s="2">
        <f t="shared" si="19"/>
        <v>0.52999999994062819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211758.22999999998</v>
      </c>
      <c r="D1047" s="1">
        <f>BILANCA!E69</f>
        <v>92562.35</v>
      </c>
      <c r="E1047" s="1">
        <v>0</v>
      </c>
      <c r="F1047" s="1">
        <v>0</v>
      </c>
      <c r="G1047" s="2">
        <f t="shared" si="22"/>
        <v>25400.507519999999</v>
      </c>
      <c r="H1047" s="2">
        <f t="shared" si="19"/>
        <v>0.57999999998719431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211553.87</v>
      </c>
      <c r="D1048" s="1">
        <f>BILANCA!E70</f>
        <v>92191.77</v>
      </c>
      <c r="E1048" s="1">
        <v>0</v>
      </c>
      <c r="F1048" s="1">
        <v>0</v>
      </c>
      <c r="G1048" s="2">
        <f t="shared" si="22"/>
        <v>25735.931650000002</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211553.87</v>
      </c>
      <c r="D1050" s="1">
        <f>BILANCA!E72</f>
        <v>92191.77</v>
      </c>
      <c r="E1050" s="1">
        <v>0</v>
      </c>
      <c r="F1050" s="1">
        <v>0</v>
      </c>
      <c r="G1050" s="2">
        <f t="shared" si="22"/>
        <v>26527.806470000003</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204.36</v>
      </c>
      <c r="D1053" s="1">
        <f>BILANCA!E75</f>
        <v>370.58</v>
      </c>
      <c r="E1053" s="1">
        <v>0</v>
      </c>
      <c r="F1053" s="1">
        <v>0</v>
      </c>
      <c r="G1053" s="2">
        <f t="shared" si="22"/>
        <v>66.186400000000006</v>
      </c>
      <c r="H1053" s="2">
        <f t="shared" si="19"/>
        <v>0.78000000000002956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1832.61</v>
      </c>
      <c r="D1056" s="1">
        <f>BILANCA!E78</f>
        <v>243.86</v>
      </c>
      <c r="E1056" s="1">
        <v>0</v>
      </c>
      <c r="F1056" s="1">
        <v>0</v>
      </c>
      <c r="G1056" s="2">
        <f t="shared" si="22"/>
        <v>169.38408999999996</v>
      </c>
      <c r="H1056" s="2">
        <f t="shared" si="19"/>
        <v>0.5300000000000864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4.78</v>
      </c>
      <c r="D1061" s="1">
        <f>BILANCA!E83</f>
        <v>4.78</v>
      </c>
      <c r="E1061" s="1">
        <v>0</v>
      </c>
      <c r="F1061" s="1">
        <v>0</v>
      </c>
      <c r="G1061" s="2">
        <f t="shared" si="22"/>
        <v>1.11852</v>
      </c>
      <c r="H1061" s="2">
        <f t="shared" si="19"/>
        <v>0.4399999999999995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1827.83</v>
      </c>
      <c r="D1064" s="1">
        <f>BILANCA!E86</f>
        <v>239.08</v>
      </c>
      <c r="E1064" s="1">
        <v>0</v>
      </c>
      <c r="F1064" s="1">
        <v>0</v>
      </c>
      <c r="G1064" s="2">
        <f t="shared" si="22"/>
        <v>186.78519</v>
      </c>
      <c r="H1064" s="2">
        <f t="shared" si="19"/>
        <v>0.25000000000008527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52027.34</v>
      </c>
      <c r="D1112" s="1">
        <f>BILANCA!E134</f>
        <v>52027.34</v>
      </c>
      <c r="E1112" s="1">
        <v>0</v>
      </c>
      <c r="F1112" s="1">
        <v>0</v>
      </c>
      <c r="G1112" s="2">
        <f t="shared" si="22"/>
        <v>20134.580580000002</v>
      </c>
      <c r="H1112" s="2">
        <f t="shared" si="23"/>
        <v>0.67999999999301508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52027.34</v>
      </c>
      <c r="D1113" s="1">
        <f>BILANCA!E135</f>
        <v>52027.34</v>
      </c>
      <c r="E1113" s="1">
        <v>0</v>
      </c>
      <c r="F1113" s="1">
        <v>0</v>
      </c>
      <c r="G1113" s="2">
        <f t="shared" si="22"/>
        <v>20290.6626</v>
      </c>
      <c r="H1113" s="2">
        <f t="shared" si="23"/>
        <v>0.67999999999301508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52027.34</v>
      </c>
      <c r="D1117" s="1">
        <f>BILANCA!E139</f>
        <v>52027.34</v>
      </c>
      <c r="E1117" s="1">
        <v>0</v>
      </c>
      <c r="F1117" s="1">
        <v>0</v>
      </c>
      <c r="G1117" s="2">
        <f t="shared" si="22"/>
        <v>20914.990679999999</v>
      </c>
      <c r="H1117" s="2">
        <f t="shared" si="23"/>
        <v>0.67999999999301508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22450.179999999997</v>
      </c>
      <c r="D1124" s="1">
        <f>BILANCA!E146</f>
        <v>28518.28</v>
      </c>
      <c r="E1124" s="1">
        <v>0</v>
      </c>
      <c r="F1124" s="1">
        <v>0</v>
      </c>
      <c r="G1124" s="2">
        <f t="shared" si="22"/>
        <v>11207.630339999998</v>
      </c>
      <c r="H1124" s="2">
        <f t="shared" si="23"/>
        <v>0.45999999999548891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4350.05</v>
      </c>
      <c r="D1125" s="1">
        <f>BILANCA!E147</f>
        <v>10591.05</v>
      </c>
      <c r="E1125" s="1">
        <v>0</v>
      </c>
      <c r="F1125" s="1">
        <v>0</v>
      </c>
      <c r="G1125" s="2">
        <f t="shared" si="22"/>
        <v>3625.5652999999998</v>
      </c>
      <c r="H1125" s="2">
        <f t="shared" si="23"/>
        <v>9.9999999999454303E-2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9290.4599999999991</v>
      </c>
      <c r="D1136" s="1">
        <f>BILANCA!E158</f>
        <v>12880.04</v>
      </c>
      <c r="E1136" s="1">
        <v>0</v>
      </c>
      <c r="F1136" s="1">
        <v>0</v>
      </c>
      <c r="G1136" s="2">
        <f t="shared" si="22"/>
        <v>5362.7326199999998</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8809.67</v>
      </c>
      <c r="D1137" s="1">
        <f>BILANCA!E159</f>
        <v>5047.1899999999996</v>
      </c>
      <c r="E1137" s="1">
        <v>0</v>
      </c>
      <c r="F1137" s="1">
        <v>0</v>
      </c>
      <c r="G1137" s="2">
        <f t="shared" si="22"/>
        <v>2911.2237</v>
      </c>
      <c r="H1137" s="2">
        <f t="shared" si="23"/>
        <v>0.51999999999952706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6500598.7100000009</v>
      </c>
      <c r="D1152" s="1">
        <f>BILANCA!E175</f>
        <v>6543589.1500000004</v>
      </c>
      <c r="E1152" s="1">
        <v>0</v>
      </c>
      <c r="F1152" s="1">
        <v>0</v>
      </c>
      <c r="G1152" s="2">
        <f t="shared" si="22"/>
        <v>3310334.3146900004</v>
      </c>
      <c r="H1152" s="2">
        <f t="shared" si="23"/>
        <v>0.43999999947845936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53635.49</v>
      </c>
      <c r="D1153" s="1">
        <f>BILANCA!E176</f>
        <v>53351.86</v>
      </c>
      <c r="E1153" s="1">
        <v>0</v>
      </c>
      <c r="F1153" s="1">
        <v>0</v>
      </c>
      <c r="G1153" s="2">
        <f t="shared" si="22"/>
        <v>27257.665700000005</v>
      </c>
      <c r="H1153" s="2">
        <f t="shared" si="23"/>
        <v>0.62999999999738066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9836.9000000000015</v>
      </c>
      <c r="D1154" s="1">
        <f>BILANCA!E177</f>
        <v>38470.39</v>
      </c>
      <c r="E1154" s="1">
        <v>0</v>
      </c>
      <c r="F1154" s="1">
        <v>0</v>
      </c>
      <c r="G1154" s="2">
        <f t="shared" si="22"/>
        <v>14838.98328</v>
      </c>
      <c r="H1154" s="2">
        <f t="shared" si="23"/>
        <v>0.48999999999796273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9099.02</v>
      </c>
      <c r="D1155" s="1">
        <f>BILANCA!E178</f>
        <v>22232.22</v>
      </c>
      <c r="E1155" s="1">
        <v>0</v>
      </c>
      <c r="F1155" s="1">
        <v>0</v>
      </c>
      <c r="G1155" s="2">
        <f t="shared" si="22"/>
        <v>9212.9151199999997</v>
      </c>
      <c r="H1155" s="2">
        <f t="shared" si="23"/>
        <v>0.24000000000160071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130.26</v>
      </c>
      <c r="D1156" s="1">
        <f>BILANCA!E179</f>
        <v>16027.39</v>
      </c>
      <c r="E1156" s="1">
        <v>0</v>
      </c>
      <c r="F1156" s="1">
        <v>0</v>
      </c>
      <c r="G1156" s="2">
        <f t="shared" si="22"/>
        <v>5568.0119199999999</v>
      </c>
      <c r="H1156" s="2">
        <f t="shared" si="23"/>
        <v>0.64999999999940883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4.9400000000000004</v>
      </c>
      <c r="D1157" s="1">
        <f>BILANCA!E180</f>
        <v>0</v>
      </c>
      <c r="E1157" s="1">
        <v>0</v>
      </c>
      <c r="F1157" s="1">
        <v>0</v>
      </c>
      <c r="G1157" s="2">
        <f t="shared" si="22"/>
        <v>0.85955999999999999</v>
      </c>
      <c r="H1157" s="2">
        <f t="shared" si="23"/>
        <v>5.9999999999999609E-2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4.9400000000000004</v>
      </c>
      <c r="D1160" s="1">
        <f>BILANCA!E183</f>
        <v>0</v>
      </c>
      <c r="E1160" s="1">
        <v>0</v>
      </c>
      <c r="F1160" s="1">
        <v>0</v>
      </c>
      <c r="G1160" s="2">
        <f t="shared" si="22"/>
        <v>0.87438000000000005</v>
      </c>
      <c r="H1160" s="2">
        <f t="shared" si="23"/>
        <v>5.9999999999999609E-2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602.67999999999995</v>
      </c>
      <c r="D1165" s="1">
        <f>BILANCA!E188</f>
        <v>210.78</v>
      </c>
      <c r="E1165" s="1">
        <v>0</v>
      </c>
      <c r="F1165" s="1">
        <v>0</v>
      </c>
      <c r="G1165" s="2">
        <f t="shared" si="22"/>
        <v>186.41167999999999</v>
      </c>
      <c r="H1165" s="2">
        <f t="shared" si="23"/>
        <v>0.54000000000004889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281.88</v>
      </c>
      <c r="E1166" s="1">
        <v>0</v>
      </c>
      <c r="F1166" s="1">
        <v>0</v>
      </c>
      <c r="G1166" s="2">
        <f t="shared" si="22"/>
        <v>103.16807999999999</v>
      </c>
      <c r="H1166" s="2">
        <f t="shared" si="23"/>
        <v>0.12000000000000455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43798.59</v>
      </c>
      <c r="D1183" s="1">
        <f>BILANCA!E206</f>
        <v>14599.59</v>
      </c>
      <c r="E1183" s="1">
        <v>0</v>
      </c>
      <c r="F1183" s="1">
        <v>0</v>
      </c>
      <c r="G1183" s="2">
        <f t="shared" si="22"/>
        <v>14599.554</v>
      </c>
      <c r="H1183" s="2">
        <f t="shared" si="23"/>
        <v>0.82000000000334694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43798.59</v>
      </c>
      <c r="D1184" s="1">
        <f>BILANCA!E207</f>
        <v>14599.59</v>
      </c>
      <c r="E1184" s="1">
        <v>0</v>
      </c>
      <c r="F1184" s="1">
        <v>0</v>
      </c>
      <c r="G1184" s="2">
        <f t="shared" si="22"/>
        <v>14672.55177</v>
      </c>
      <c r="H1184" s="2">
        <f t="shared" si="23"/>
        <v>0.82000000000334694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43798.59</v>
      </c>
      <c r="D1189" s="1">
        <f>BILANCA!E212</f>
        <v>14599.59</v>
      </c>
      <c r="E1189" s="1">
        <v>0</v>
      </c>
      <c r="F1189" s="1">
        <v>0</v>
      </c>
      <c r="G1189" s="2">
        <f t="shared" si="22"/>
        <v>15037.54062</v>
      </c>
      <c r="H1189" s="2">
        <f t="shared" si="23"/>
        <v>0.82000000000334694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6446963.2200000007</v>
      </c>
      <c r="D1214" s="1">
        <f>BILANCA!E237</f>
        <v>6490237.29</v>
      </c>
      <c r="E1214" s="1">
        <v>0</v>
      </c>
      <c r="F1214" s="1">
        <v>0</v>
      </c>
      <c r="G1214" s="2">
        <f t="shared" si="22"/>
        <v>4487738.1318000006</v>
      </c>
      <c r="H1214" s="2">
        <f t="shared" si="23"/>
        <v>0.51000000070780516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6105811.5200000005</v>
      </c>
      <c r="D1215" s="1">
        <f>BILANCA!E238</f>
        <v>6238562.5499999998</v>
      </c>
      <c r="E1215" s="1">
        <v>0</v>
      </c>
      <c r="F1215" s="1">
        <v>0</v>
      </c>
      <c r="G1215" s="2">
        <f t="shared" si="22"/>
        <v>4311241.2958400007</v>
      </c>
      <c r="H1215" s="2">
        <f t="shared" si="23"/>
        <v>0.92999999970197678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6149610.1100000003</v>
      </c>
      <c r="D1216" s="1">
        <f>BILANCA!E239</f>
        <v>6253162.1399999997</v>
      </c>
      <c r="E1216" s="1">
        <v>0</v>
      </c>
      <c r="F1216" s="1">
        <v>0</v>
      </c>
      <c r="G1216" s="2">
        <f t="shared" si="22"/>
        <v>4346832.7128699999</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6149610.1100000003</v>
      </c>
      <c r="D1217" s="1">
        <f>BILANCA!E240</f>
        <v>6253162.1399999997</v>
      </c>
      <c r="E1217" s="1">
        <v>0</v>
      </c>
      <c r="F1217" s="1">
        <v>0</v>
      </c>
      <c r="G1217" s="2">
        <f t="shared" si="22"/>
        <v>4365488.64726</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43798.59</v>
      </c>
      <c r="D1219" s="1">
        <f>BILANCA!E242</f>
        <v>14599.59</v>
      </c>
      <c r="E1219" s="1">
        <v>0</v>
      </c>
      <c r="F1219" s="1">
        <v>0</v>
      </c>
      <c r="G1219" s="2">
        <f t="shared" si="22"/>
        <v>17227.473719999998</v>
      </c>
      <c r="H1219" s="2">
        <f t="shared" si="23"/>
        <v>0.82000000000334694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43798.59</v>
      </c>
      <c r="D1220" s="1">
        <f>BILANCA!E243</f>
        <v>14599.59</v>
      </c>
      <c r="E1220" s="1">
        <v>0</v>
      </c>
      <c r="F1220" s="1">
        <v>0</v>
      </c>
      <c r="G1220" s="2">
        <f t="shared" si="22"/>
        <v>17300.471489999996</v>
      </c>
      <c r="H1220" s="2">
        <f t="shared" si="23"/>
        <v>0.82000000000334694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318701.52</v>
      </c>
      <c r="D1222" s="1">
        <f>BILANCA!E245</f>
        <v>223156.46</v>
      </c>
      <c r="E1222" s="1">
        <v>0</v>
      </c>
      <c r="F1222" s="1">
        <v>0</v>
      </c>
      <c r="G1222" s="2">
        <f t="shared" si="22"/>
        <v>182838.45116</v>
      </c>
      <c r="H1222" s="2">
        <f t="shared" si="23"/>
        <v>0.93999999997322448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318701.52</v>
      </c>
      <c r="D1223" s="1">
        <f>BILANCA!E246</f>
        <v>223156.46</v>
      </c>
      <c r="E1223" s="1">
        <v>0</v>
      </c>
      <c r="F1223" s="1">
        <v>0</v>
      </c>
      <c r="G1223" s="2">
        <f t="shared" si="22"/>
        <v>183603.4656</v>
      </c>
      <c r="H1223" s="2">
        <f t="shared" si="23"/>
        <v>0.93999999997322448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318701.52</v>
      </c>
      <c r="D1224" s="1">
        <f>BILANCA!E247</f>
        <v>223156.46</v>
      </c>
      <c r="E1224" s="1">
        <v>0</v>
      </c>
      <c r="F1224" s="1">
        <v>0</v>
      </c>
      <c r="G1224" s="2">
        <f t="shared" si="22"/>
        <v>184368.48003999999</v>
      </c>
      <c r="H1224" s="2">
        <f t="shared" si="23"/>
        <v>0.93999999997322448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22450.18</v>
      </c>
      <c r="D1232" s="1">
        <f>BILANCA!E255</f>
        <v>28518.28</v>
      </c>
      <c r="E1232" s="1">
        <v>0</v>
      </c>
      <c r="F1232" s="1">
        <v>0</v>
      </c>
      <c r="G1232" s="2">
        <f t="shared" si="22"/>
        <v>19792.198259999997</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21861.35</v>
      </c>
      <c r="D1240" s="1">
        <f>BILANCA!E264</f>
        <v>27994.03</v>
      </c>
      <c r="E1240" s="1">
        <v>0</v>
      </c>
      <c r="F1240" s="1">
        <v>0</v>
      </c>
      <c r="G1240" s="2">
        <f t="shared" si="22"/>
        <v>20007.298369999997</v>
      </c>
      <c r="H1240" s="2">
        <f t="shared" si="23"/>
        <v>0.37999999999738066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588.83000000000004</v>
      </c>
      <c r="D1241" s="1">
        <f>BILANCA!E265</f>
        <v>524.25</v>
      </c>
      <c r="E1241" s="1">
        <v>0</v>
      </c>
      <c r="F1241" s="1">
        <v>0</v>
      </c>
      <c r="G1241" s="2">
        <f t="shared" si="22"/>
        <v>422.43114000000003</v>
      </c>
      <c r="H1241" s="2">
        <f t="shared" si="23"/>
        <v>0.41999999999995907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1827.83</v>
      </c>
      <c r="D1245" s="1">
        <f>BILANCA!E269</f>
        <v>20.329999999999998</v>
      </c>
      <c r="E1245" s="1">
        <v>0</v>
      </c>
      <c r="F1245" s="1">
        <v>0</v>
      </c>
      <c r="G1245" s="2">
        <f t="shared" si="24"/>
        <v>489.54437999999999</v>
      </c>
      <c r="H1245" s="2">
        <f t="shared" si="23"/>
        <v>0.50000000000007105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218.75</v>
      </c>
      <c r="E1247" s="1">
        <v>0</v>
      </c>
      <c r="F1247" s="1">
        <v>0</v>
      </c>
      <c r="G1247" s="2">
        <f t="shared" si="24"/>
        <v>115.5</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210.78</v>
      </c>
      <c r="E1263" s="1">
        <v>0</v>
      </c>
      <c r="F1263" s="1">
        <v>0</v>
      </c>
      <c r="G1263" s="2">
        <f t="shared" si="24"/>
        <v>118.03680000000001</v>
      </c>
      <c r="H1263" s="2">
        <f t="shared" si="23"/>
        <v>0.21999999999999886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9836.9</v>
      </c>
      <c r="D1264" s="1">
        <f>BILANCA!E288</f>
        <v>38259.61</v>
      </c>
      <c r="E1264" s="1">
        <v>0</v>
      </c>
      <c r="F1264" s="1">
        <v>0</v>
      </c>
      <c r="G1264" s="2">
        <f t="shared" si="24"/>
        <v>24266.069720000003</v>
      </c>
      <c r="H1264" s="2">
        <f t="shared" si="23"/>
        <v>0.48999999999978172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281.88</v>
      </c>
      <c r="E1266" s="1">
        <v>0</v>
      </c>
      <c r="F1266" s="1">
        <v>0</v>
      </c>
      <c r="G1266" s="2">
        <f t="shared" si="24"/>
        <v>159.54407999999998</v>
      </c>
      <c r="H1266" s="2">
        <f t="shared" si="23"/>
        <v>0.12000000000000455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43798.59</v>
      </c>
      <c r="D1270" s="1">
        <f>BILANCA!E294</f>
        <v>14599.59</v>
      </c>
      <c r="E1270" s="1">
        <v>0</v>
      </c>
      <c r="F1270" s="1">
        <v>0</v>
      </c>
      <c r="G1270" s="2">
        <f t="shared" si="24"/>
        <v>20950.359989999997</v>
      </c>
      <c r="H1270" s="2">
        <f t="shared" si="23"/>
        <v>0.82000000000334694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600</v>
      </c>
      <c r="D1273" s="1">
        <f>BILANCA!E297</f>
        <v>0</v>
      </c>
      <c r="E1273" s="1">
        <v>0</v>
      </c>
      <c r="F1273" s="1">
        <v>0</v>
      </c>
      <c r="G1273" s="2">
        <f t="shared" si="24"/>
        <v>174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2.68</v>
      </c>
      <c r="D1275" s="1">
        <f>BILANCA!E299</f>
        <v>202.15</v>
      </c>
      <c r="E1275" s="1">
        <v>0</v>
      </c>
      <c r="F1275" s="1">
        <v>0</v>
      </c>
      <c r="G1275" s="2">
        <f t="shared" si="24"/>
        <v>118.83816</v>
      </c>
      <c r="H1275" s="2">
        <f t="shared" si="23"/>
        <v>0.47000000000000552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383429.42</v>
      </c>
      <c r="D1299" s="6">
        <f>'RAS-funkcijski'!E5</f>
        <v>450273.5</v>
      </c>
      <c r="E1299" s="6">
        <v>0</v>
      </c>
      <c r="F1299" s="6">
        <v>0</v>
      </c>
      <c r="G1299" s="7">
        <f t="shared" si="24"/>
        <v>1283.97642</v>
      </c>
      <c r="H1299" s="7">
        <f t="shared" si="23"/>
        <v>0.91999999998370185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46651.060000000005</v>
      </c>
      <c r="D1300" s="1">
        <f>'RAS-funkcijski'!E6</f>
        <v>53528.88</v>
      </c>
      <c r="E1300" s="1">
        <v>0</v>
      </c>
      <c r="F1300" s="1">
        <v>0</v>
      </c>
      <c r="G1300" s="2">
        <f t="shared" si="24"/>
        <v>307.41764000000001</v>
      </c>
      <c r="H1300" s="2">
        <f t="shared" si="23"/>
        <v>0.180000000007567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45646.83</v>
      </c>
      <c r="D1301" s="1">
        <f>'RAS-funkcijski'!E7</f>
        <v>52996.49</v>
      </c>
      <c r="E1301" s="1">
        <v>0</v>
      </c>
      <c r="F1301" s="1">
        <v>0</v>
      </c>
      <c r="G1301" s="2">
        <f t="shared" si="24"/>
        <v>454.91943000000003</v>
      </c>
      <c r="H1301" s="2">
        <f t="shared" si="23"/>
        <v>0.6599999999962165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1004.23</v>
      </c>
      <c r="D1302" s="1">
        <f>'RAS-funkcijski'!E8</f>
        <v>532.39</v>
      </c>
      <c r="E1302" s="1">
        <v>0</v>
      </c>
      <c r="F1302" s="1">
        <v>0</v>
      </c>
      <c r="G1302" s="2">
        <f t="shared" si="24"/>
        <v>8.2760400000000001</v>
      </c>
      <c r="H1302" s="2">
        <f t="shared" si="23"/>
        <v>0.62000000000000455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307024.68</v>
      </c>
      <c r="D1307" s="1">
        <f>'RAS-funkcijski'!E13</f>
        <v>318013.8</v>
      </c>
      <c r="E1307" s="1">
        <v>0</v>
      </c>
      <c r="F1307" s="1">
        <v>0</v>
      </c>
      <c r="G1307" s="2">
        <f t="shared" si="24"/>
        <v>8487.4705199999989</v>
      </c>
      <c r="H1307" s="2">
        <f t="shared" si="23"/>
        <v>0.52000000001862645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132246.37</v>
      </c>
      <c r="D1308" s="1">
        <f>'RAS-funkcijski'!E14</f>
        <v>168636.75</v>
      </c>
      <c r="E1308" s="1">
        <v>0</v>
      </c>
      <c r="F1308" s="1">
        <v>0</v>
      </c>
      <c r="G1308" s="2">
        <f t="shared" si="24"/>
        <v>4695.1986999999999</v>
      </c>
      <c r="H1308" s="2">
        <f t="shared" si="23"/>
        <v>0.61999999999534339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174778.31</v>
      </c>
      <c r="D1310" s="1">
        <f>'RAS-funkcijski'!E16</f>
        <v>149377.04999999999</v>
      </c>
      <c r="E1310" s="1">
        <v>0</v>
      </c>
      <c r="F1310" s="1">
        <v>0</v>
      </c>
      <c r="G1310" s="2">
        <f t="shared" si="24"/>
        <v>5682.3889199999994</v>
      </c>
      <c r="H1310" s="2">
        <f t="shared" si="23"/>
        <v>0.35999999998603016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29753.68</v>
      </c>
      <c r="D1313" s="1">
        <f>'RAS-funkcijski'!E19</f>
        <v>78730.820000000007</v>
      </c>
      <c r="E1313" s="1">
        <v>0</v>
      </c>
      <c r="F1313" s="1">
        <v>0</v>
      </c>
      <c r="G1313" s="2">
        <f t="shared" si="24"/>
        <v>2808.2298000000001</v>
      </c>
      <c r="H1313" s="2">
        <f t="shared" si="23"/>
        <v>0.49999999999272404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265.45</v>
      </c>
      <c r="D1316" s="1">
        <f>'RAS-funkcijski'!E22</f>
        <v>300</v>
      </c>
      <c r="E1316" s="1">
        <v>0</v>
      </c>
      <c r="F1316" s="1">
        <v>0</v>
      </c>
      <c r="G1316" s="2">
        <f t="shared" si="24"/>
        <v>15.578099999999999</v>
      </c>
      <c r="H1316" s="2">
        <f t="shared" si="23"/>
        <v>0.44999999999998863</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265.45</v>
      </c>
      <c r="D1318" s="1">
        <f>'RAS-funkcijski'!E24</f>
        <v>300</v>
      </c>
      <c r="E1318" s="1">
        <v>0</v>
      </c>
      <c r="F1318" s="1">
        <v>0</v>
      </c>
      <c r="G1318" s="2">
        <f t="shared" si="24"/>
        <v>17.309000000000001</v>
      </c>
      <c r="H1318" s="2">
        <f t="shared" si="23"/>
        <v>0.44999999999998863</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38240.230000000003</v>
      </c>
      <c r="D1322" s="1">
        <f>'RAS-funkcijski'!E28</f>
        <v>40000</v>
      </c>
      <c r="E1322" s="1">
        <v>0</v>
      </c>
      <c r="F1322" s="1">
        <v>0</v>
      </c>
      <c r="G1322" s="2">
        <f t="shared" si="24"/>
        <v>2837.7655199999999</v>
      </c>
      <c r="H1322" s="2">
        <f t="shared" si="23"/>
        <v>0.23000000000320142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38240.230000000003</v>
      </c>
      <c r="D1324" s="1">
        <f>'RAS-funkcijski'!E30</f>
        <v>40000</v>
      </c>
      <c r="E1324" s="1">
        <v>0</v>
      </c>
      <c r="F1324" s="1">
        <v>0</v>
      </c>
      <c r="G1324" s="2">
        <f t="shared" si="24"/>
        <v>3074.2459800000001</v>
      </c>
      <c r="H1324" s="2">
        <f t="shared" si="23"/>
        <v>0.23000000000320142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298407.13</v>
      </c>
      <c r="D1329" s="1">
        <f>'RAS-funkcijski'!E35</f>
        <v>427747.37999999995</v>
      </c>
      <c r="E1329" s="1">
        <v>0</v>
      </c>
      <c r="F1329" s="1">
        <v>0</v>
      </c>
      <c r="G1329" s="2">
        <f t="shared" si="24"/>
        <v>35770.958589999995</v>
      </c>
      <c r="H1329" s="2">
        <f t="shared" si="23"/>
        <v>0.50999999995110556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9322.48</v>
      </c>
      <c r="D1333" s="1">
        <f>'RAS-funkcijski'!E39</f>
        <v>73605.11</v>
      </c>
      <c r="E1333" s="1">
        <v>0</v>
      </c>
      <c r="F1333" s="1">
        <v>0</v>
      </c>
      <c r="G1333" s="2">
        <f t="shared" si="24"/>
        <v>5478.6445000000003</v>
      </c>
      <c r="H1333" s="2">
        <f t="shared" si="23"/>
        <v>0.59000000000014552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7551.1</v>
      </c>
      <c r="D1334" s="1">
        <f>'RAS-funkcijski'!E40</f>
        <v>8873.18</v>
      </c>
      <c r="E1334" s="1">
        <v>0</v>
      </c>
      <c r="F1334" s="1">
        <v>0</v>
      </c>
      <c r="G1334" s="2">
        <f t="shared" si="24"/>
        <v>910.70856000000003</v>
      </c>
      <c r="H1334" s="2">
        <f t="shared" si="23"/>
        <v>0.28000000000065484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1771.38</v>
      </c>
      <c r="D1336" s="1">
        <f>'RAS-funkcijski'!E42</f>
        <v>64731.93</v>
      </c>
      <c r="E1336" s="1">
        <v>0</v>
      </c>
      <c r="F1336" s="1">
        <v>0</v>
      </c>
      <c r="G1336" s="2">
        <f t="shared" si="24"/>
        <v>4986.93912</v>
      </c>
      <c r="H1336" s="2">
        <f t="shared" si="23"/>
        <v>0.4499999999998181</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1403.31</v>
      </c>
      <c r="E1337" s="1">
        <v>0</v>
      </c>
      <c r="F1337" s="1">
        <v>0</v>
      </c>
      <c r="G1337" s="2">
        <f t="shared" si="24"/>
        <v>109.45818</v>
      </c>
      <c r="H1337" s="2">
        <f t="shared" si="23"/>
        <v>0.30999999999994543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1403.31</v>
      </c>
      <c r="E1339" s="1">
        <v>0</v>
      </c>
      <c r="F1339" s="1">
        <v>0</v>
      </c>
      <c r="G1339" s="2">
        <f t="shared" si="24"/>
        <v>115.07142</v>
      </c>
      <c r="H1339" s="2">
        <f t="shared" si="27"/>
        <v>0.30999999999994543</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243988.96</v>
      </c>
      <c r="D1348" s="1">
        <f>'RAS-funkcijski'!E54</f>
        <v>323148.73</v>
      </c>
      <c r="E1348" s="1">
        <v>0</v>
      </c>
      <c r="F1348" s="1">
        <v>0</v>
      </c>
      <c r="G1348" s="2">
        <f t="shared" si="24"/>
        <v>44514.320999999996</v>
      </c>
      <c r="H1348" s="2">
        <f t="shared" si="27"/>
        <v>0.31000000002677552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243988.96</v>
      </c>
      <c r="D1349" s="1">
        <f>'RAS-funkcijski'!E55</f>
        <v>323148.73</v>
      </c>
      <c r="E1349" s="1">
        <v>0</v>
      </c>
      <c r="F1349" s="1">
        <v>0</v>
      </c>
      <c r="G1349" s="2">
        <f t="shared" si="24"/>
        <v>45404.607419999993</v>
      </c>
      <c r="H1349" s="2">
        <f t="shared" si="27"/>
        <v>0.31000000002677552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45095.69</v>
      </c>
      <c r="D1355" s="1">
        <f>'RAS-funkcijski'!E61</f>
        <v>28890.23</v>
      </c>
      <c r="E1355" s="1">
        <v>0</v>
      </c>
      <c r="F1355" s="1">
        <v>0</v>
      </c>
      <c r="G1355" s="2">
        <f t="shared" si="24"/>
        <v>5863.9405500000003</v>
      </c>
      <c r="H1355" s="2">
        <f t="shared" si="27"/>
        <v>0.53999999999723514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45095.69</v>
      </c>
      <c r="D1358" s="1">
        <f>'RAS-funkcijski'!E64</f>
        <v>28890.23</v>
      </c>
      <c r="E1358" s="1">
        <v>0</v>
      </c>
      <c r="F1358" s="1">
        <v>0</v>
      </c>
      <c r="G1358" s="2">
        <f t="shared" si="24"/>
        <v>6172.5689999999995</v>
      </c>
      <c r="H1358" s="2">
        <f t="shared" si="27"/>
        <v>0.53999999999723514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700</v>
      </c>
      <c r="E1368" s="1">
        <v>0</v>
      </c>
      <c r="F1368" s="1">
        <v>0</v>
      </c>
      <c r="G1368" s="2">
        <f t="shared" si="24"/>
        <v>98.000000000000014</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22558.89</v>
      </c>
      <c r="D1369" s="1">
        <f>'RAS-funkcijski'!E75</f>
        <v>21677.129999999997</v>
      </c>
      <c r="E1369" s="1">
        <v>0</v>
      </c>
      <c r="F1369" s="1">
        <v>0</v>
      </c>
      <c r="G1369" s="2">
        <f t="shared" si="24"/>
        <v>4679.8336499999987</v>
      </c>
      <c r="H1369" s="2">
        <f t="shared" si="27"/>
        <v>0.23999999999796273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6951.31</v>
      </c>
      <c r="D1370" s="1">
        <f>'RAS-funkcijski'!E76</f>
        <v>5055.82</v>
      </c>
      <c r="E1370" s="1">
        <v>0</v>
      </c>
      <c r="F1370" s="1">
        <v>0</v>
      </c>
      <c r="G1370" s="2">
        <f t="shared" si="24"/>
        <v>1228.5324000000001</v>
      </c>
      <c r="H1370" s="2">
        <f t="shared" si="27"/>
        <v>0.49000000000069122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230.94</v>
      </c>
      <c r="D1371" s="1">
        <f>'RAS-funkcijski'!E77</f>
        <v>221.76</v>
      </c>
      <c r="E1371" s="1">
        <v>0</v>
      </c>
      <c r="F1371" s="1">
        <v>0</v>
      </c>
      <c r="G1371" s="2">
        <f t="shared" si="24"/>
        <v>49.235579999999999</v>
      </c>
      <c r="H1371" s="2">
        <f t="shared" si="27"/>
        <v>0.30000000000001137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15376.64</v>
      </c>
      <c r="D1375" s="1">
        <f>'RAS-funkcijski'!E81</f>
        <v>16399.55</v>
      </c>
      <c r="E1375" s="1">
        <v>0</v>
      </c>
      <c r="F1375" s="1">
        <v>0</v>
      </c>
      <c r="G1375" s="2">
        <f t="shared" si="24"/>
        <v>3709.5319799999997</v>
      </c>
      <c r="H1375" s="2">
        <f t="shared" si="27"/>
        <v>0.81000000000130967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134269.28</v>
      </c>
      <c r="D1376" s="1">
        <f>'RAS-funkcijski'!E82</f>
        <v>91285.18</v>
      </c>
      <c r="E1376" s="1">
        <v>0</v>
      </c>
      <c r="F1376" s="1">
        <v>0</v>
      </c>
      <c r="G1376" s="2">
        <f t="shared" si="24"/>
        <v>24713.49192</v>
      </c>
      <c r="H1376" s="2">
        <f t="shared" si="27"/>
        <v>0.45999999999185093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14586.74</v>
      </c>
      <c r="D1377" s="1">
        <f>'RAS-funkcijski'!E83</f>
        <v>14332.79</v>
      </c>
      <c r="E1377" s="1">
        <v>0</v>
      </c>
      <c r="F1377" s="1">
        <v>0</v>
      </c>
      <c r="G1377" s="2">
        <f t="shared" si="24"/>
        <v>3416.9332800000002</v>
      </c>
      <c r="H1377" s="2">
        <f t="shared" si="27"/>
        <v>0.46999999999934516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4407</v>
      </c>
      <c r="E1379" s="1">
        <v>0</v>
      </c>
      <c r="F1379" s="1">
        <v>0</v>
      </c>
      <c r="G1379" s="2">
        <f t="shared" si="24"/>
        <v>713.93399999999997</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18254.650000000001</v>
      </c>
      <c r="D1380" s="1">
        <f>'RAS-funkcijski'!E86</f>
        <v>17886.71</v>
      </c>
      <c r="E1380" s="1">
        <v>0</v>
      </c>
      <c r="F1380" s="1">
        <v>0</v>
      </c>
      <c r="G1380" s="2">
        <f t="shared" si="24"/>
        <v>4430.3017399999999</v>
      </c>
      <c r="H1380" s="2">
        <f t="shared" si="27"/>
        <v>0.63999999999941792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101427.89</v>
      </c>
      <c r="D1382" s="1">
        <f>'RAS-funkcijski'!E88</f>
        <v>54658.68</v>
      </c>
      <c r="E1382" s="1">
        <v>0</v>
      </c>
      <c r="F1382" s="1">
        <v>0</v>
      </c>
      <c r="G1382" s="2">
        <f t="shared" si="24"/>
        <v>17702.601000000002</v>
      </c>
      <c r="H1382" s="2">
        <f t="shared" si="27"/>
        <v>0.43000000000029104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37273.949999999997</v>
      </c>
      <c r="D1401" s="1">
        <f>'RAS-funkcijski'!E107</f>
        <v>52989.19</v>
      </c>
      <c r="E1401" s="1">
        <v>0</v>
      </c>
      <c r="F1401" s="1">
        <v>0</v>
      </c>
      <c r="G1401" s="2">
        <f t="shared" si="24"/>
        <v>14754.989989999998</v>
      </c>
      <c r="H1401" s="2">
        <f t="shared" si="27"/>
        <v>0.24000000000523869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24615.279999999999</v>
      </c>
      <c r="D1402" s="1">
        <f>'RAS-funkcijski'!E108</f>
        <v>39989.19</v>
      </c>
      <c r="E1402" s="1">
        <v>0</v>
      </c>
      <c r="F1402" s="1">
        <v>0</v>
      </c>
      <c r="G1402" s="2">
        <f t="shared" si="24"/>
        <v>10877.74064</v>
      </c>
      <c r="H1402" s="2">
        <f t="shared" si="27"/>
        <v>0.47000000000116415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6022.53</v>
      </c>
      <c r="D1403" s="1">
        <f>'RAS-funkcijski'!E109</f>
        <v>7000</v>
      </c>
      <c r="E1403" s="1">
        <v>0</v>
      </c>
      <c r="F1403" s="1">
        <v>0</v>
      </c>
      <c r="G1403" s="2">
        <f t="shared" si="24"/>
        <v>2102.3656499999997</v>
      </c>
      <c r="H1403" s="2">
        <f t="shared" si="27"/>
        <v>0.47000000000025466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6636.14</v>
      </c>
      <c r="D1405" s="1">
        <f>'RAS-funkcijski'!E111</f>
        <v>6000</v>
      </c>
      <c r="E1405" s="1">
        <v>0</v>
      </c>
      <c r="F1405" s="1">
        <v>0</v>
      </c>
      <c r="G1405" s="2">
        <f t="shared" si="24"/>
        <v>1994.0669800000001</v>
      </c>
      <c r="H1405" s="2">
        <f t="shared" si="27"/>
        <v>0.14000000000032742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38487.129999999997</v>
      </c>
      <c r="D1408" s="1">
        <f>'RAS-funkcijski'!E114</f>
        <v>28946.92</v>
      </c>
      <c r="E1408" s="1">
        <v>0</v>
      </c>
      <c r="F1408" s="1">
        <v>0</v>
      </c>
      <c r="G1408" s="2">
        <f t="shared" si="24"/>
        <v>10601.9067</v>
      </c>
      <c r="H1408" s="2">
        <f t="shared" si="27"/>
        <v>0.20999999999912689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34505.379999999997</v>
      </c>
      <c r="D1409" s="1">
        <f>'RAS-funkcijski'!E115</f>
        <v>23321.919999999998</v>
      </c>
      <c r="E1409" s="1">
        <v>0</v>
      </c>
      <c r="F1409" s="1">
        <v>0</v>
      </c>
      <c r="G1409" s="2">
        <f t="shared" si="24"/>
        <v>9007.5634199999986</v>
      </c>
      <c r="H1409" s="2">
        <f t="shared" si="27"/>
        <v>0.45999999999912689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19108.259999999998</v>
      </c>
      <c r="D1410" s="1">
        <f>'RAS-funkcijski'!E116</f>
        <v>4322.3</v>
      </c>
      <c r="E1410" s="1">
        <v>0</v>
      </c>
      <c r="F1410" s="1">
        <v>0</v>
      </c>
      <c r="G1410" s="2">
        <f t="shared" si="24"/>
        <v>3108.3203199999998</v>
      </c>
      <c r="H1410" s="2">
        <f t="shared" si="27"/>
        <v>0.55999999999858119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15397.12</v>
      </c>
      <c r="D1411" s="1">
        <f>'RAS-funkcijski'!E117</f>
        <v>18999.62</v>
      </c>
      <c r="E1411" s="1">
        <v>0</v>
      </c>
      <c r="F1411" s="1">
        <v>0</v>
      </c>
      <c r="G1411" s="2">
        <f t="shared" si="24"/>
        <v>6033.7886799999997</v>
      </c>
      <c r="H1411" s="2">
        <f t="shared" si="27"/>
        <v>0.50000000000181899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525</v>
      </c>
      <c r="E1412" s="1">
        <v>0</v>
      </c>
      <c r="F1412" s="1">
        <v>0</v>
      </c>
      <c r="G1412" s="2">
        <f t="shared" si="24"/>
        <v>119.7</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525</v>
      </c>
      <c r="E1413" s="1">
        <v>0</v>
      </c>
      <c r="F1413" s="1">
        <v>0</v>
      </c>
      <c r="G1413" s="2">
        <f t="shared" si="24"/>
        <v>120.75</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3981.75</v>
      </c>
      <c r="D1422" s="1">
        <f>'RAS-funkcijski'!E128</f>
        <v>5100</v>
      </c>
      <c r="E1422" s="1">
        <v>0</v>
      </c>
      <c r="F1422" s="1">
        <v>0</v>
      </c>
      <c r="G1422" s="2">
        <f t="shared" si="24"/>
        <v>1758.537</v>
      </c>
      <c r="H1422" s="2">
        <f t="shared" si="27"/>
        <v>0.25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54406.509999999995</v>
      </c>
      <c r="D1423" s="1">
        <f>'RAS-funkcijski'!E129</f>
        <v>83836.600000000006</v>
      </c>
      <c r="E1423" s="1">
        <v>0</v>
      </c>
      <c r="F1423" s="1">
        <v>0</v>
      </c>
      <c r="G1423" s="2">
        <f t="shared" si="24"/>
        <v>27759.963750000003</v>
      </c>
      <c r="H1423" s="2">
        <f t="shared" si="27"/>
        <v>0.88999999999941792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1587.84</v>
      </c>
      <c r="D1429" s="1">
        <f>'RAS-funkcijski'!E135</f>
        <v>3300</v>
      </c>
      <c r="E1429" s="1">
        <v>0</v>
      </c>
      <c r="F1429" s="1">
        <v>0</v>
      </c>
      <c r="G1429" s="2">
        <f t="shared" si="24"/>
        <v>1072.6070400000001</v>
      </c>
      <c r="H1429" s="2">
        <f t="shared" si="27"/>
        <v>0.16000000000008185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52818.67</v>
      </c>
      <c r="D1432" s="1">
        <f>'RAS-funkcijski'!E138</f>
        <v>80536.600000000006</v>
      </c>
      <c r="E1432" s="1">
        <v>0</v>
      </c>
      <c r="F1432" s="1">
        <v>0</v>
      </c>
      <c r="G1432" s="2">
        <f t="shared" si="24"/>
        <v>28661.510580000002</v>
      </c>
      <c r="H1432" s="2">
        <f t="shared" si="27"/>
        <v>0.72999999999592546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1007337.99</v>
      </c>
      <c r="D1435" s="13">
        <f>'RAS-funkcijski'!E141</f>
        <v>1197055.8999999999</v>
      </c>
      <c r="E1435" s="13">
        <v>0</v>
      </c>
      <c r="F1435" s="13">
        <v>0</v>
      </c>
      <c r="G1435" s="14">
        <f t="shared" si="24"/>
        <v>465998.62123000005</v>
      </c>
      <c r="H1435" s="14">
        <f t="shared" si="27"/>
        <v>0.11000000010244548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53635.51</v>
      </c>
      <c r="D1480" s="6"/>
      <c r="E1480" s="6">
        <v>0</v>
      </c>
      <c r="F1480" s="6">
        <v>0</v>
      </c>
      <c r="G1480" s="7">
        <f t="shared" ref="G1480:G1580" si="34">B1480/1000*C1480</f>
        <v>53.635510000000004</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1363851.51</v>
      </c>
      <c r="D1481" s="1">
        <v>0</v>
      </c>
      <c r="E1481" s="1">
        <v>0</v>
      </c>
      <c r="F1481" s="1">
        <v>0</v>
      </c>
      <c r="G1481" s="2">
        <f t="shared" si="34"/>
        <v>2727.7030199999999</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1099125.29</v>
      </c>
      <c r="D1483" s="1">
        <v>0</v>
      </c>
      <c r="E1483" s="1">
        <v>0</v>
      </c>
      <c r="F1483" s="1">
        <v>0</v>
      </c>
      <c r="G1483" s="2">
        <f t="shared" si="34"/>
        <v>4396.5011599999998</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199137.67</v>
      </c>
      <c r="D1484" s="1">
        <v>0</v>
      </c>
      <c r="E1484" s="1">
        <v>0</v>
      </c>
      <c r="F1484" s="1">
        <v>0</v>
      </c>
      <c r="G1484" s="2">
        <f t="shared" si="34"/>
        <v>995.68835000000013</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444571.02</v>
      </c>
      <c r="D1485" s="1">
        <v>0</v>
      </c>
      <c r="E1485" s="1">
        <v>0</v>
      </c>
      <c r="F1485" s="1">
        <v>0</v>
      </c>
      <c r="G1485" s="2">
        <f t="shared" si="34"/>
        <v>2667.4261200000001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2272.96</v>
      </c>
      <c r="D1486" s="1">
        <v>0</v>
      </c>
      <c r="E1486" s="1">
        <v>0</v>
      </c>
      <c r="F1486" s="1">
        <v>0</v>
      </c>
      <c r="G1486" s="2">
        <f t="shared" si="34"/>
        <v>15.910720000000001</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9573.18</v>
      </c>
      <c r="D1487" s="1">
        <v>0</v>
      </c>
      <c r="E1487" s="1">
        <v>0</v>
      </c>
      <c r="F1487" s="1">
        <v>0</v>
      </c>
      <c r="G1487" s="2">
        <f t="shared" si="34"/>
        <v>76.585440000000006</v>
      </c>
      <c r="H1487" s="2">
        <f t="shared" si="35"/>
        <v>0.18000000000029104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143675.46</v>
      </c>
      <c r="D1488" s="1">
        <v>0</v>
      </c>
      <c r="E1488" s="1">
        <v>0</v>
      </c>
      <c r="F1488" s="1">
        <v>0</v>
      </c>
      <c r="G1488" s="2">
        <f>B1488/1000*C1488</f>
        <v>1293.0791399999998</v>
      </c>
      <c r="H1488" s="2">
        <f>ABS(C1488-ROUND(C1488,0))</f>
        <v>0.45999999999185093</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284184.03000000003</v>
      </c>
      <c r="D1489" s="1">
        <v>0</v>
      </c>
      <c r="E1489" s="1">
        <v>0</v>
      </c>
      <c r="F1489" s="1">
        <v>0</v>
      </c>
      <c r="G1489" s="2">
        <f t="shared" si="34"/>
        <v>2841.8403000000003</v>
      </c>
      <c r="H1489" s="2">
        <f t="shared" si="35"/>
        <v>3.0000000027939677E-2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3865.5</v>
      </c>
      <c r="D1490" s="1">
        <v>0</v>
      </c>
      <c r="E1490" s="1">
        <v>0</v>
      </c>
      <c r="F1490" s="1">
        <v>0</v>
      </c>
      <c r="G1490" s="2">
        <f t="shared" si="34"/>
        <v>42.520499999999998</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11845.47</v>
      </c>
      <c r="D1491" s="1">
        <v>0</v>
      </c>
      <c r="E1491" s="1">
        <v>0</v>
      </c>
      <c r="F1491" s="1">
        <v>0</v>
      </c>
      <c r="G1491" s="2">
        <f t="shared" si="34"/>
        <v>142.14563999999999</v>
      </c>
      <c r="H1491" s="2">
        <f t="shared" si="35"/>
        <v>0.46999999999934516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264726.21999999997</v>
      </c>
      <c r="D1492" s="1">
        <v>0</v>
      </c>
      <c r="E1492" s="1">
        <v>0</v>
      </c>
      <c r="F1492" s="1">
        <v>0</v>
      </c>
      <c r="G1492" s="2">
        <f t="shared" si="34"/>
        <v>3441.4408599999997</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1364135.1600000004</v>
      </c>
      <c r="D1499" s="1">
        <v>0</v>
      </c>
      <c r="E1499" s="1">
        <v>0</v>
      </c>
      <c r="F1499" s="1">
        <v>0</v>
      </c>
      <c r="G1499" s="2">
        <f t="shared" si="34"/>
        <v>27282.703200000007</v>
      </c>
      <c r="H1499" s="2">
        <f t="shared" si="35"/>
        <v>0.16000000038184226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1070491.8200000003</v>
      </c>
      <c r="D1501" s="1">
        <v>0</v>
      </c>
      <c r="E1501" s="1">
        <v>0</v>
      </c>
      <c r="F1501" s="1">
        <v>0</v>
      </c>
      <c r="G1501" s="2">
        <f t="shared" si="34"/>
        <v>23550.820040000006</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186004.47</v>
      </c>
      <c r="D1502" s="1">
        <v>0</v>
      </c>
      <c r="E1502" s="1">
        <v>0</v>
      </c>
      <c r="F1502" s="1">
        <v>0</v>
      </c>
      <c r="G1502" s="2">
        <f t="shared" si="34"/>
        <v>4278.1028100000003</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428673.91</v>
      </c>
      <c r="D1503" s="1">
        <v>0</v>
      </c>
      <c r="E1503" s="1">
        <v>0</v>
      </c>
      <c r="F1503" s="1">
        <v>0</v>
      </c>
      <c r="G1503" s="2">
        <f t="shared" si="34"/>
        <v>10288.173839999999</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2277.9</v>
      </c>
      <c r="D1504" s="1">
        <v>0</v>
      </c>
      <c r="E1504" s="1">
        <v>0</v>
      </c>
      <c r="F1504" s="1">
        <v>0</v>
      </c>
      <c r="G1504" s="2">
        <f t="shared" si="34"/>
        <v>56.947500000000005</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9573.18</v>
      </c>
      <c r="D1505" s="1">
        <v>0</v>
      </c>
      <c r="E1505" s="1">
        <v>0</v>
      </c>
      <c r="F1505" s="1">
        <v>0</v>
      </c>
      <c r="G1505" s="2">
        <f t="shared" si="34"/>
        <v>248.90268</v>
      </c>
      <c r="H1505" s="2">
        <f t="shared" si="35"/>
        <v>0.18000000000029104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143675.46</v>
      </c>
      <c r="D1506" s="1">
        <v>0</v>
      </c>
      <c r="E1506" s="1">
        <v>0</v>
      </c>
      <c r="F1506" s="1">
        <v>0</v>
      </c>
      <c r="G1506" s="2">
        <f>B1506/1000*C1506</f>
        <v>3879.2374199999999</v>
      </c>
      <c r="H1506" s="2">
        <f>ABS(C1506-ROUND(C1506,0))</f>
        <v>0.45999999999185093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284184.03000000003</v>
      </c>
      <c r="D1507" s="1">
        <v>0</v>
      </c>
      <c r="E1507" s="1">
        <v>0</v>
      </c>
      <c r="F1507" s="1">
        <v>0</v>
      </c>
      <c r="G1507" s="2">
        <f t="shared" si="34"/>
        <v>7957.1528400000007</v>
      </c>
      <c r="H1507" s="2">
        <f t="shared" si="35"/>
        <v>3.0000000027939677E-2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3865.5</v>
      </c>
      <c r="D1508" s="1">
        <v>0</v>
      </c>
      <c r="E1508" s="1">
        <v>0</v>
      </c>
      <c r="F1508" s="1">
        <v>0</v>
      </c>
      <c r="G1508" s="2">
        <f t="shared" si="34"/>
        <v>112.09950000000001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12237.37</v>
      </c>
      <c r="D1509" s="1">
        <v>0</v>
      </c>
      <c r="E1509" s="1">
        <v>0</v>
      </c>
      <c r="F1509" s="1">
        <v>0</v>
      </c>
      <c r="G1509" s="2">
        <f t="shared" si="34"/>
        <v>367.12110000000001</v>
      </c>
      <c r="H1509" s="2">
        <f t="shared" si="35"/>
        <v>0.37000000000080036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264444.34000000003</v>
      </c>
      <c r="D1510" s="1">
        <v>0</v>
      </c>
      <c r="E1510" s="1">
        <v>0</v>
      </c>
      <c r="F1510" s="1">
        <v>0</v>
      </c>
      <c r="G1510" s="2">
        <f t="shared" si="34"/>
        <v>8197.7745400000003</v>
      </c>
      <c r="H1510" s="2">
        <f t="shared" si="35"/>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29199</v>
      </c>
      <c r="D1511" s="1">
        <v>0</v>
      </c>
      <c r="E1511" s="1">
        <v>0</v>
      </c>
      <c r="F1511" s="1">
        <v>0</v>
      </c>
      <c r="G1511" s="2">
        <f t="shared" si="34"/>
        <v>934.36800000000005</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29199</v>
      </c>
      <c r="D1515" s="1">
        <v>0</v>
      </c>
      <c r="E1515" s="1">
        <v>0</v>
      </c>
      <c r="F1515" s="1">
        <v>0</v>
      </c>
      <c r="G1515" s="2">
        <f t="shared" si="34"/>
        <v>1051.164</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53351.859999999637</v>
      </c>
      <c r="D1517" s="1">
        <v>0</v>
      </c>
      <c r="E1517" s="1">
        <v>0</v>
      </c>
      <c r="F1517" s="1">
        <v>0</v>
      </c>
      <c r="G1517" s="2">
        <f t="shared" si="34"/>
        <v>2027.3706799999861</v>
      </c>
      <c r="H1517" s="2">
        <f t="shared" si="35"/>
        <v>0.1400000003632158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210.78</v>
      </c>
      <c r="D1518" s="1">
        <v>0</v>
      </c>
      <c r="E1518" s="1">
        <v>0</v>
      </c>
      <c r="F1518" s="1">
        <v>0</v>
      </c>
      <c r="G1518" s="2">
        <f t="shared" si="34"/>
        <v>8.2204200000000007</v>
      </c>
      <c r="H1518" s="2">
        <f t="shared" si="35"/>
        <v>0.21999999999999886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210.78</v>
      </c>
      <c r="D1524" s="1">
        <v>0</v>
      </c>
      <c r="E1524" s="1">
        <v>0</v>
      </c>
      <c r="F1524" s="1">
        <v>0</v>
      </c>
      <c r="G1524" s="2">
        <f t="shared" si="34"/>
        <v>9.4850999999999992</v>
      </c>
      <c r="H1524" s="2">
        <f t="shared" si="35"/>
        <v>0.21999999999999886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210.78</v>
      </c>
      <c r="D1560" s="1">
        <v>0</v>
      </c>
      <c r="E1560" s="1">
        <v>0</v>
      </c>
      <c r="F1560" s="1">
        <v>0</v>
      </c>
      <c r="G1560" s="2">
        <f t="shared" si="34"/>
        <v>17.073180000000001</v>
      </c>
      <c r="H1560" s="2">
        <f t="shared" si="35"/>
        <v>0.21999999999999886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210.78</v>
      </c>
      <c r="D1561" s="1">
        <v>0</v>
      </c>
      <c r="E1561" s="1">
        <v>0</v>
      </c>
      <c r="F1561" s="1">
        <v>0</v>
      </c>
      <c r="G1561" s="2">
        <f t="shared" si="34"/>
        <v>17.28396</v>
      </c>
      <c r="H1561" s="2">
        <f t="shared" si="35"/>
        <v>0.21999999999999886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53141.08</v>
      </c>
      <c r="D1576" s="1">
        <v>0</v>
      </c>
      <c r="E1576" s="1">
        <v>0</v>
      </c>
      <c r="F1576" s="1">
        <v>0</v>
      </c>
      <c r="G1576" s="2">
        <f t="shared" si="34"/>
        <v>5154.6847600000001</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38259.61</v>
      </c>
      <c r="D1578" s="1">
        <v>0</v>
      </c>
      <c r="E1578" s="1">
        <v>0</v>
      </c>
      <c r="F1578" s="1">
        <v>0</v>
      </c>
      <c r="G1578" s="2">
        <f t="shared" si="34"/>
        <v>3787.7013900000002</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281.88</v>
      </c>
      <c r="D1579" s="1">
        <v>0</v>
      </c>
      <c r="E1579" s="1">
        <v>0</v>
      </c>
      <c r="F1579" s="1">
        <v>0</v>
      </c>
      <c r="G1579" s="2">
        <f t="shared" si="34"/>
        <v>28.188000000000002</v>
      </c>
      <c r="H1579" s="2">
        <f t="shared" si="35"/>
        <v>0.12000000000000455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14599.59</v>
      </c>
      <c r="D1580" s="13">
        <v>0</v>
      </c>
      <c r="E1580" s="13">
        <v>0</v>
      </c>
      <c r="F1580" s="13">
        <v>0</v>
      </c>
      <c r="G1580" s="14">
        <f t="shared" si="34"/>
        <v>1474.5585900000001</v>
      </c>
      <c r="H1580" s="14">
        <f t="shared" si="35"/>
        <v>0.40999999999985448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35183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1322151.8899999999</v>
      </c>
      <c r="I16" s="170">
        <f>'PR-RAS'!E6</f>
        <v>1212021.51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788065.99000000011</v>
      </c>
      <c r="I17" s="170">
        <f>'PR-RAS'!E151</f>
        <v>931993.67999999993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318701.51999999973</v>
      </c>
      <c r="I18" s="170">
        <f>'PR-RAS'!E645</f>
        <v>223156.46000000011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6212530.3499999996</v>
      </c>
      <c r="I20" s="173">
        <f>BILANCA!E7</f>
        <v>6370237.3199999984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288068.35999999993</v>
      </c>
      <c r="I21" s="175">
        <f>BILANCA!E68</f>
        <v>173351.83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53635.49</v>
      </c>
      <c r="I22" s="175">
        <f>BILANCA!E176</f>
        <v>53351.86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6446963.2200000007</v>
      </c>
      <c r="I23" s="177">
        <f>BILANCA!E237</f>
        <v>6490237.29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383429.42</v>
      </c>
      <c r="I24" s="173">
        <f>'RAS-funkcijski'!E5</f>
        <v>450273.5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298407.13</v>
      </c>
      <c r="I25" s="175">
        <f>'RAS-funkcijski'!E35</f>
        <v>427747.37999999995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101427.89</v>
      </c>
      <c r="I26" s="175">
        <f>'RAS-funkcijski'!E88</f>
        <v>54658.68</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38487.129999999997</v>
      </c>
      <c r="I27" s="175">
        <f>'RAS-funkcijski'!E114</f>
        <v>28946.92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1007337.99</v>
      </c>
      <c r="I28" s="179">
        <f>'RAS-funkcijski'!E141</f>
        <v>1197055.8999999999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53635.51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53351.859999999637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210.78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53141.08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 priority="2" operator="equal">
      <formula>"DA"</formula>
    </cfRule>
  </conditionalFormatting>
  <conditionalFormatting sqref="I7:I11">
    <cfRule type="cellIs" dxfId="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2" zoomScaleNormal="100" workbookViewId="0">
      <selection activeCell="E641" sqref="E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1322151.8899999999</v>
      </c>
      <c r="E6" s="51">
        <f>E7+E44+E50+E82+E106+E124+E133+E139</f>
        <v>1212021.51</v>
      </c>
      <c r="F6" s="52">
        <f t="shared" ref="F6:F131" si="0">IF(D6&lt;&gt;0,IF(E6/D6&gt;=100,"&gt;&gt;100",E6/D6*100),"-")</f>
        <v>91.670368523241308</v>
      </c>
    </row>
    <row r="7" spans="1:25" ht="12.75" customHeight="1" x14ac:dyDescent="0.2">
      <c r="A7" s="53">
        <v>61</v>
      </c>
      <c r="B7" s="294" t="s">
        <v>60</v>
      </c>
      <c r="C7" s="50" t="s">
        <v>61</v>
      </c>
      <c r="D7" s="51">
        <f t="shared" ref="D7:E7" si="1">D8+D17+D23+D29+D37+D40</f>
        <v>220328.19</v>
      </c>
      <c r="E7" s="51">
        <f t="shared" si="1"/>
        <v>294072.03999999992</v>
      </c>
      <c r="F7" s="52">
        <f t="shared" si="0"/>
        <v>133.47000218174529</v>
      </c>
    </row>
    <row r="8" spans="1:25" ht="12.75" customHeight="1" x14ac:dyDescent="0.2">
      <c r="A8" s="53">
        <v>611</v>
      </c>
      <c r="B8" s="85" t="s">
        <v>62</v>
      </c>
      <c r="C8" s="50" t="s">
        <v>63</v>
      </c>
      <c r="D8" s="51">
        <f t="shared" ref="D8:E8" si="2">SUM(D9:D14)-D15-D16</f>
        <v>201349.88</v>
      </c>
      <c r="E8" s="51">
        <f t="shared" si="2"/>
        <v>276988.96999999997</v>
      </c>
      <c r="F8" s="52">
        <f t="shared" si="0"/>
        <v>137.56599705944694</v>
      </c>
    </row>
    <row r="9" spans="1:25" ht="12.75" customHeight="1" x14ac:dyDescent="0.2">
      <c r="A9" s="53">
        <v>6111</v>
      </c>
      <c r="B9" s="85" t="s">
        <v>64</v>
      </c>
      <c r="C9" s="50" t="s">
        <v>65</v>
      </c>
      <c r="D9" s="242">
        <v>204875.92</v>
      </c>
      <c r="E9" s="242">
        <v>279796.81</v>
      </c>
      <c r="F9" s="52">
        <f t="shared" si="0"/>
        <v>136.56890961124176</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3526.04</v>
      </c>
      <c r="E15" s="242">
        <v>2807.84</v>
      </c>
      <c r="F15" s="52">
        <f t="shared" si="0"/>
        <v>79.631541332486307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16899.759999999998</v>
      </c>
      <c r="E23" s="51">
        <f t="shared" si="4"/>
        <v>14754.220000000001</v>
      </c>
      <c r="F23" s="52">
        <f t="shared" si="0"/>
        <v>87.304316747693477</v>
      </c>
    </row>
    <row r="24" spans="1:6" ht="12.75" customHeight="1" x14ac:dyDescent="0.2">
      <c r="A24" s="53">
        <v>6131</v>
      </c>
      <c r="B24" s="85" t="s">
        <v>94</v>
      </c>
      <c r="C24" s="50" t="s">
        <v>95</v>
      </c>
      <c r="D24" s="242">
        <v>739.37</v>
      </c>
      <c r="E24" s="242">
        <v>1005.21</v>
      </c>
      <c r="F24" s="52">
        <f t="shared" si="0"/>
        <v>135.9549346064893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16160.39</v>
      </c>
      <c r="E27" s="242">
        <v>13749.01</v>
      </c>
      <c r="F27" s="52">
        <f t="shared" si="0"/>
        <v>85.078454170969891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2078.5500000000002</v>
      </c>
      <c r="E29" s="51">
        <f t="shared" si="5"/>
        <v>2328.85</v>
      </c>
      <c r="F29" s="52">
        <f t="shared" si="0"/>
        <v>112.04204854345576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2078.5500000000002</v>
      </c>
      <c r="E31" s="242">
        <v>2328.85</v>
      </c>
      <c r="F31" s="52">
        <f t="shared" si="0"/>
        <v>112.04204854345576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606807.71</v>
      </c>
      <c r="E50" s="51">
        <f>E51+E54+E59+E62+E65+E68+E71+E74+E77</f>
        <v>522317.2</v>
      </c>
      <c r="F50" s="52">
        <f t="shared" si="0"/>
        <v>86.076229980663896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354729</v>
      </c>
      <c r="E59" s="51">
        <f t="shared" si="12"/>
        <v>394851.2</v>
      </c>
      <c r="F59" s="52">
        <f t="shared" si="0"/>
        <v>111.31066250574382</v>
      </c>
    </row>
    <row r="60" spans="1:6" ht="24" x14ac:dyDescent="0.2">
      <c r="A60" s="53">
        <v>6331</v>
      </c>
      <c r="B60" s="86" t="s">
        <v>166</v>
      </c>
      <c r="C60" s="50" t="s">
        <v>167</v>
      </c>
      <c r="D60" s="242">
        <v>340229</v>
      </c>
      <c r="E60" s="242">
        <v>394851.2</v>
      </c>
      <c r="F60" s="52">
        <f t="shared" si="0"/>
        <v>116.05453973647161</v>
      </c>
    </row>
    <row r="61" spans="1:6" ht="24" x14ac:dyDescent="0.2">
      <c r="A61" s="53">
        <v>6332</v>
      </c>
      <c r="B61" s="86" t="s">
        <v>168</v>
      </c>
      <c r="C61" s="50" t="s">
        <v>169</v>
      </c>
      <c r="D61" s="242">
        <v>14500</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252078.71</v>
      </c>
      <c r="E74" s="51">
        <f t="shared" si="17"/>
        <v>127466</v>
      </c>
      <c r="F74" s="52">
        <f t="shared" si="0"/>
        <v>50.565952198025762</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252078.71</v>
      </c>
      <c r="E76" s="242">
        <v>127466</v>
      </c>
      <c r="F76" s="52">
        <f t="shared" si="0"/>
        <v>50.565952198025762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281231.24</v>
      </c>
      <c r="E82" s="51">
        <f t="shared" si="19"/>
        <v>264641.52</v>
      </c>
      <c r="F82" s="52">
        <f t="shared" si="0"/>
        <v>94.101039415109085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281231.24</v>
      </c>
      <c r="E91" s="51">
        <f t="shared" si="21"/>
        <v>264641.52</v>
      </c>
      <c r="F91" s="52">
        <f t="shared" si="0"/>
        <v>94.101039415109085</v>
      </c>
    </row>
    <row r="92" spans="1:6" ht="12.75" customHeight="1" x14ac:dyDescent="0.2">
      <c r="A92" s="53">
        <v>6421</v>
      </c>
      <c r="B92" s="85" t="s">
        <v>230</v>
      </c>
      <c r="C92" s="50" t="s">
        <v>231</v>
      </c>
      <c r="D92" s="242">
        <v>200</v>
      </c>
      <c r="E92" s="242">
        <v>200</v>
      </c>
      <c r="F92" s="52">
        <f t="shared" si="0"/>
        <v>100</v>
      </c>
    </row>
    <row r="93" spans="1:6" ht="12.75" customHeight="1" x14ac:dyDescent="0.2">
      <c r="A93" s="53">
        <v>6422</v>
      </c>
      <c r="B93" s="85" t="s">
        <v>232</v>
      </c>
      <c r="C93" s="50" t="s">
        <v>233</v>
      </c>
      <c r="D93" s="242">
        <v>21011.1</v>
      </c>
      <c r="E93" s="242">
        <v>21082.720000000001</v>
      </c>
      <c r="F93" s="52">
        <f t="shared" si="0"/>
        <v>100.34086744625461</v>
      </c>
    </row>
    <row r="94" spans="1:6" ht="12.75" customHeight="1" x14ac:dyDescent="0.2">
      <c r="A94" s="53">
        <v>6423</v>
      </c>
      <c r="B94" s="85" t="s">
        <v>234</v>
      </c>
      <c r="C94" s="50" t="s">
        <v>235</v>
      </c>
      <c r="D94" s="242">
        <v>260020.14</v>
      </c>
      <c r="E94" s="242">
        <v>243358.8</v>
      </c>
      <c r="F94" s="52">
        <f t="shared" si="0"/>
        <v>93.5922886588708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212384.75</v>
      </c>
      <c r="E106" s="51">
        <f t="shared" si="23"/>
        <v>128490.75</v>
      </c>
      <c r="F106" s="52">
        <f t="shared" si="0"/>
        <v>60.499047130267122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168798.72</v>
      </c>
      <c r="E112" s="51">
        <f t="shared" si="25"/>
        <v>80882.83</v>
      </c>
      <c r="F112" s="52">
        <f t="shared" si="0"/>
        <v>47.916731833037595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26.53</v>
      </c>
      <c r="E114" s="242">
        <v>37.840000000000003</v>
      </c>
      <c r="F114" s="52">
        <f t="shared" si="0"/>
        <v>142.63098379193366</v>
      </c>
    </row>
    <row r="115" spans="1:6" ht="12.75" customHeight="1" x14ac:dyDescent="0.2">
      <c r="A115" s="53">
        <v>6524</v>
      </c>
      <c r="B115" s="85" t="s">
        <v>276</v>
      </c>
      <c r="C115" s="50" t="s">
        <v>277</v>
      </c>
      <c r="D115" s="242">
        <v>109524.65</v>
      </c>
      <c r="E115" s="242">
        <v>31571.19</v>
      </c>
      <c r="F115" s="52">
        <f t="shared" si="0"/>
        <v>28.825647924919185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59247.54</v>
      </c>
      <c r="E117" s="242">
        <v>49273.8</v>
      </c>
      <c r="F117" s="52">
        <f t="shared" si="0"/>
        <v>83.165984613032037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43586.03</v>
      </c>
      <c r="E120" s="51">
        <f t="shared" si="26"/>
        <v>47607.92</v>
      </c>
      <c r="F120" s="52">
        <f t="shared" si="0"/>
        <v>109.22747495011589</v>
      </c>
    </row>
    <row r="121" spans="1:6" ht="12.75" customHeight="1" x14ac:dyDescent="0.2">
      <c r="A121" s="53">
        <v>6531</v>
      </c>
      <c r="B121" s="85" t="s">
        <v>288</v>
      </c>
      <c r="C121" s="50" t="s">
        <v>289</v>
      </c>
      <c r="D121" s="242">
        <v>179.2</v>
      </c>
      <c r="E121" s="242">
        <v>161.85</v>
      </c>
      <c r="F121" s="52">
        <f t="shared" si="0"/>
        <v>90.318080357142861</v>
      </c>
    </row>
    <row r="122" spans="1:6" ht="12.75" customHeight="1" x14ac:dyDescent="0.2">
      <c r="A122" s="53">
        <v>6532</v>
      </c>
      <c r="B122" s="85" t="s">
        <v>290</v>
      </c>
      <c r="C122" s="50" t="s">
        <v>291</v>
      </c>
      <c r="D122" s="242">
        <v>36898.720000000001</v>
      </c>
      <c r="E122" s="242">
        <v>38259.43</v>
      </c>
      <c r="F122" s="52">
        <f t="shared" si="0"/>
        <v>103.68768889544135</v>
      </c>
    </row>
    <row r="123" spans="1:6" ht="12.75" customHeight="1" x14ac:dyDescent="0.2">
      <c r="A123" s="53">
        <v>6533</v>
      </c>
      <c r="B123" s="85" t="s">
        <v>292</v>
      </c>
      <c r="C123" s="50" t="s">
        <v>293</v>
      </c>
      <c r="D123" s="242">
        <v>6508.11</v>
      </c>
      <c r="E123" s="242">
        <v>9186.64</v>
      </c>
      <c r="F123" s="52">
        <f t="shared" si="0"/>
        <v>141.1568028198663</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1400</v>
      </c>
      <c r="E139" s="51">
        <f t="shared" si="33"/>
        <v>2500</v>
      </c>
      <c r="F139" s="52">
        <f t="shared" si="31"/>
        <v>178.57142857142858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1400</v>
      </c>
      <c r="E150" s="242">
        <v>2500</v>
      </c>
      <c r="F150" s="52">
        <f t="shared" si="31"/>
        <v>178.57142857142858</v>
      </c>
    </row>
    <row r="151" spans="1:6" ht="12.75" customHeight="1" x14ac:dyDescent="0.2">
      <c r="A151" s="53">
        <v>3</v>
      </c>
      <c r="B151" s="85" t="s">
        <v>348</v>
      </c>
      <c r="C151" s="50" t="s">
        <v>56</v>
      </c>
      <c r="D151" s="51">
        <f t="shared" ref="D151:E151" si="35">D152+D163+D196+D215+D224+D252+D263</f>
        <v>788065.99000000011</v>
      </c>
      <c r="E151" s="51">
        <f t="shared" si="35"/>
        <v>931993.67999999993</v>
      </c>
      <c r="F151" s="52">
        <f t="shared" si="31"/>
        <v>118.26340583483368</v>
      </c>
    </row>
    <row r="152" spans="1:6" ht="12.75" customHeight="1" x14ac:dyDescent="0.2">
      <c r="A152" s="53">
        <v>31</v>
      </c>
      <c r="B152" s="85" t="s">
        <v>349</v>
      </c>
      <c r="C152" s="50" t="s">
        <v>350</v>
      </c>
      <c r="D152" s="51">
        <f t="shared" ref="D152:E152" si="36">D153+D158+D159</f>
        <v>113626.43</v>
      </c>
      <c r="E152" s="51">
        <f t="shared" si="36"/>
        <v>200031.27</v>
      </c>
      <c r="F152" s="52">
        <f t="shared" si="31"/>
        <v>176.04290656672043</v>
      </c>
    </row>
    <row r="153" spans="1:6" ht="12.75" customHeight="1" x14ac:dyDescent="0.2">
      <c r="A153" s="53">
        <v>311</v>
      </c>
      <c r="B153" s="85" t="s">
        <v>351</v>
      </c>
      <c r="C153" s="50" t="s">
        <v>352</v>
      </c>
      <c r="D153" s="51">
        <f t="shared" ref="D153:E153" si="37">SUM(D154:D157)</f>
        <v>94543.12999999999</v>
      </c>
      <c r="E153" s="51">
        <f t="shared" si="37"/>
        <v>167423.19999999998</v>
      </c>
      <c r="F153" s="52">
        <f t="shared" si="31"/>
        <v>177.08658471535691</v>
      </c>
    </row>
    <row r="154" spans="1:6" ht="12.75" customHeight="1" x14ac:dyDescent="0.2">
      <c r="A154" s="53">
        <v>3111</v>
      </c>
      <c r="B154" s="85" t="s">
        <v>353</v>
      </c>
      <c r="C154" s="50" t="s">
        <v>354</v>
      </c>
      <c r="D154" s="242">
        <v>92471.45</v>
      </c>
      <c r="E154" s="242">
        <v>163980.01999999999</v>
      </c>
      <c r="F154" s="52">
        <f t="shared" si="31"/>
        <v>177.33043009491035</v>
      </c>
    </row>
    <row r="155" spans="1:6" ht="12.75" customHeight="1" x14ac:dyDescent="0.2">
      <c r="A155" s="53">
        <v>3112</v>
      </c>
      <c r="B155" s="85" t="s">
        <v>355</v>
      </c>
      <c r="C155" s="50" t="s">
        <v>356</v>
      </c>
      <c r="D155" s="242">
        <v>2071.6799999999998</v>
      </c>
      <c r="E155" s="242">
        <v>3443.18</v>
      </c>
      <c r="F155" s="52">
        <f t="shared" si="31"/>
        <v>166.2023092369478</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3868.1</v>
      </c>
      <c r="E158" s="242">
        <v>5420</v>
      </c>
      <c r="F158" s="52">
        <f t="shared" si="31"/>
        <v>140.1204725834389</v>
      </c>
    </row>
    <row r="159" spans="1:6" ht="12.75" customHeight="1" x14ac:dyDescent="0.2">
      <c r="A159" s="53">
        <v>313</v>
      </c>
      <c r="B159" s="85" t="s">
        <v>363</v>
      </c>
      <c r="C159" s="50" t="s">
        <v>364</v>
      </c>
      <c r="D159" s="51">
        <f t="shared" ref="D159:E159" si="38">SUM(D160:D162)</f>
        <v>15215.2</v>
      </c>
      <c r="E159" s="51">
        <f t="shared" si="38"/>
        <v>27188.07</v>
      </c>
      <c r="F159" s="52">
        <f t="shared" si="31"/>
        <v>178.69019138755979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15215.2</v>
      </c>
      <c r="E161" s="242">
        <v>27188.07</v>
      </c>
      <c r="F161" s="52">
        <f t="shared" si="31"/>
        <v>178.69019138755979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539008.50000000012</v>
      </c>
      <c r="E163" s="51">
        <f t="shared" si="39"/>
        <v>440820.69</v>
      </c>
      <c r="F163" s="52">
        <f t="shared" si="31"/>
        <v>81.783624933558542</v>
      </c>
    </row>
    <row r="164" spans="1:6" ht="12.75" customHeight="1" x14ac:dyDescent="0.2">
      <c r="A164" s="53">
        <v>321</v>
      </c>
      <c r="B164" s="85" t="s">
        <v>372</v>
      </c>
      <c r="C164" s="50" t="s">
        <v>373</v>
      </c>
      <c r="D164" s="51">
        <f t="shared" ref="D164:E164" si="40">SUM(D165:D168)</f>
        <v>5622.2900000000009</v>
      </c>
      <c r="E164" s="51">
        <f t="shared" si="40"/>
        <v>10631.68</v>
      </c>
      <c r="F164" s="52">
        <f t="shared" si="31"/>
        <v>189.09874801904562</v>
      </c>
    </row>
    <row r="165" spans="1:6" ht="12.75" customHeight="1" x14ac:dyDescent="0.2">
      <c r="A165" s="53">
        <v>3211</v>
      </c>
      <c r="B165" s="85" t="s">
        <v>374</v>
      </c>
      <c r="C165" s="50" t="s">
        <v>375</v>
      </c>
      <c r="D165" s="242">
        <v>73.010000000000005</v>
      </c>
      <c r="E165" s="242">
        <v>135</v>
      </c>
      <c r="F165" s="52">
        <f t="shared" si="31"/>
        <v>184.90617723599505</v>
      </c>
    </row>
    <row r="166" spans="1:6" ht="12.75" customHeight="1" x14ac:dyDescent="0.2">
      <c r="A166" s="53">
        <v>3212</v>
      </c>
      <c r="B166" s="85" t="s">
        <v>376</v>
      </c>
      <c r="C166" s="50" t="s">
        <v>377</v>
      </c>
      <c r="D166" s="242">
        <v>4677.16</v>
      </c>
      <c r="E166" s="242">
        <v>8507.6299999999992</v>
      </c>
      <c r="F166" s="52">
        <f t="shared" si="31"/>
        <v>181.89734796329395</v>
      </c>
    </row>
    <row r="167" spans="1:6" ht="12.75" customHeight="1" x14ac:dyDescent="0.2">
      <c r="A167" s="53">
        <v>3213</v>
      </c>
      <c r="B167" s="85" t="s">
        <v>378</v>
      </c>
      <c r="C167" s="50" t="s">
        <v>379</v>
      </c>
      <c r="D167" s="242">
        <v>749.52</v>
      </c>
      <c r="E167" s="242">
        <v>410.7</v>
      </c>
      <c r="F167" s="52">
        <f t="shared" si="31"/>
        <v>54.795068844060204</v>
      </c>
    </row>
    <row r="168" spans="1:6" ht="12.75" customHeight="1" x14ac:dyDescent="0.2">
      <c r="A168" s="53">
        <v>3214</v>
      </c>
      <c r="B168" s="85" t="s">
        <v>380</v>
      </c>
      <c r="C168" s="50" t="s">
        <v>381</v>
      </c>
      <c r="D168" s="242">
        <v>122.6</v>
      </c>
      <c r="E168" s="242">
        <v>1578.35</v>
      </c>
      <c r="F168" s="52">
        <f t="shared" si="31"/>
        <v>1287.3980424143556</v>
      </c>
    </row>
    <row r="169" spans="1:6" ht="12.75" customHeight="1" x14ac:dyDescent="0.2">
      <c r="A169" s="53">
        <v>322</v>
      </c>
      <c r="B169" s="85" t="s">
        <v>382</v>
      </c>
      <c r="C169" s="50" t="s">
        <v>383</v>
      </c>
      <c r="D169" s="51">
        <f t="shared" ref="D169:E169" si="41">SUM(D170:D176)</f>
        <v>114214.54</v>
      </c>
      <c r="E169" s="51">
        <f t="shared" si="41"/>
        <v>85651.12</v>
      </c>
      <c r="F169" s="52">
        <f t="shared" si="31"/>
        <v>74.991432789555518</v>
      </c>
    </row>
    <row r="170" spans="1:6" ht="12.75" customHeight="1" x14ac:dyDescent="0.2">
      <c r="A170" s="53">
        <v>3221</v>
      </c>
      <c r="B170" s="85" t="s">
        <v>384</v>
      </c>
      <c r="C170" s="50" t="s">
        <v>385</v>
      </c>
      <c r="D170" s="242">
        <v>4939.07</v>
      </c>
      <c r="E170" s="242">
        <v>6710.73</v>
      </c>
      <c r="F170" s="52">
        <f t="shared" si="31"/>
        <v>135.87031566671459</v>
      </c>
    </row>
    <row r="171" spans="1:6" ht="12.75" customHeight="1" x14ac:dyDescent="0.2">
      <c r="A171" s="53">
        <v>3222</v>
      </c>
      <c r="B171" s="85" t="s">
        <v>386</v>
      </c>
      <c r="C171" s="50" t="s">
        <v>387</v>
      </c>
      <c r="D171" s="242">
        <v>925.14</v>
      </c>
      <c r="E171" s="242">
        <v>625.16999999999996</v>
      </c>
      <c r="F171" s="52">
        <f t="shared" si="31"/>
        <v>67.575718269667291</v>
      </c>
    </row>
    <row r="172" spans="1:6" ht="12.75" customHeight="1" x14ac:dyDescent="0.2">
      <c r="A172" s="53">
        <v>3223</v>
      </c>
      <c r="B172" s="85" t="s">
        <v>388</v>
      </c>
      <c r="C172" s="50" t="s">
        <v>389</v>
      </c>
      <c r="D172" s="242">
        <v>33848.269999999997</v>
      </c>
      <c r="E172" s="242">
        <v>32381.15</v>
      </c>
      <c r="F172" s="52">
        <f t="shared" si="31"/>
        <v>95.66559827134445</v>
      </c>
    </row>
    <row r="173" spans="1:6" ht="12.75" customHeight="1" x14ac:dyDescent="0.2">
      <c r="A173" s="53">
        <v>3224</v>
      </c>
      <c r="B173" s="85" t="s">
        <v>390</v>
      </c>
      <c r="C173" s="50" t="s">
        <v>391</v>
      </c>
      <c r="D173" s="242">
        <v>74502.06</v>
      </c>
      <c r="E173" s="242">
        <v>45934.07</v>
      </c>
      <c r="F173" s="52">
        <f t="shared" si="31"/>
        <v>61.654764982337404</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318673.60000000009</v>
      </c>
      <c r="E177" s="51">
        <f t="shared" si="42"/>
        <v>290232.52</v>
      </c>
      <c r="F177" s="52">
        <f t="shared" si="31"/>
        <v>91.075169075819247</v>
      </c>
    </row>
    <row r="178" spans="1:6" ht="12.75" customHeight="1" x14ac:dyDescent="0.2">
      <c r="A178" s="53">
        <v>3231</v>
      </c>
      <c r="B178" s="85" t="s">
        <v>400</v>
      </c>
      <c r="C178" s="50" t="s">
        <v>401</v>
      </c>
      <c r="D178" s="242">
        <v>3935.88</v>
      </c>
      <c r="E178" s="242">
        <v>5355.29</v>
      </c>
      <c r="F178" s="52">
        <f t="shared" si="31"/>
        <v>136.06334542719799</v>
      </c>
    </row>
    <row r="179" spans="1:6" ht="12.75" customHeight="1" x14ac:dyDescent="0.2">
      <c r="A179" s="53">
        <v>3232</v>
      </c>
      <c r="B179" s="85" t="s">
        <v>402</v>
      </c>
      <c r="C179" s="50" t="s">
        <v>403</v>
      </c>
      <c r="D179" s="242">
        <v>198866.95</v>
      </c>
      <c r="E179" s="242">
        <v>208827.1</v>
      </c>
      <c r="F179" s="52">
        <f t="shared" si="31"/>
        <v>105.00844911635643</v>
      </c>
    </row>
    <row r="180" spans="1:6" ht="12.75" customHeight="1" x14ac:dyDescent="0.2">
      <c r="A180" s="53">
        <v>3233</v>
      </c>
      <c r="B180" s="85" t="s">
        <v>404</v>
      </c>
      <c r="C180" s="50" t="s">
        <v>405</v>
      </c>
      <c r="D180" s="242">
        <v>10053.24</v>
      </c>
      <c r="E180" s="242">
        <v>16498.28</v>
      </c>
      <c r="F180" s="52">
        <f t="shared" si="31"/>
        <v>164.10908324082584</v>
      </c>
    </row>
    <row r="181" spans="1:6" ht="12.75" customHeight="1" x14ac:dyDescent="0.2">
      <c r="A181" s="53">
        <v>3234</v>
      </c>
      <c r="B181" s="85" t="s">
        <v>406</v>
      </c>
      <c r="C181" s="50" t="s">
        <v>407</v>
      </c>
      <c r="D181" s="242">
        <v>22774.54</v>
      </c>
      <c r="E181" s="242">
        <v>21545.69</v>
      </c>
      <c r="F181" s="52">
        <f t="shared" si="31"/>
        <v>94.604281798885935</v>
      </c>
    </row>
    <row r="182" spans="1:6" ht="12.75" customHeight="1" x14ac:dyDescent="0.2">
      <c r="A182" s="53">
        <v>3235</v>
      </c>
      <c r="B182" s="85" t="s">
        <v>408</v>
      </c>
      <c r="C182" s="50" t="s">
        <v>409</v>
      </c>
      <c r="D182" s="242">
        <v>3617.59</v>
      </c>
      <c r="E182" s="242">
        <v>3080.53</v>
      </c>
      <c r="F182" s="52">
        <f t="shared" si="31"/>
        <v>85.154204871198786</v>
      </c>
    </row>
    <row r="183" spans="1:6" ht="12.75" customHeight="1" x14ac:dyDescent="0.2">
      <c r="A183" s="53">
        <v>3236</v>
      </c>
      <c r="B183" s="85" t="s">
        <v>410</v>
      </c>
      <c r="C183" s="50" t="s">
        <v>411</v>
      </c>
      <c r="D183" s="242">
        <v>3307.14</v>
      </c>
      <c r="E183" s="242">
        <v>3884.53</v>
      </c>
      <c r="F183" s="52">
        <f t="shared" si="31"/>
        <v>117.45889197312482</v>
      </c>
    </row>
    <row r="184" spans="1:6" ht="12.75" customHeight="1" x14ac:dyDescent="0.2">
      <c r="A184" s="53">
        <v>3237</v>
      </c>
      <c r="B184" s="85" t="s">
        <v>412</v>
      </c>
      <c r="C184" s="50" t="s">
        <v>413</v>
      </c>
      <c r="D184" s="242">
        <v>62504.4</v>
      </c>
      <c r="E184" s="242">
        <v>16270.59</v>
      </c>
      <c r="F184" s="52">
        <f t="shared" si="31"/>
        <v>26.03111140975675</v>
      </c>
    </row>
    <row r="185" spans="1:6" ht="12.75" customHeight="1" x14ac:dyDescent="0.2">
      <c r="A185" s="53">
        <v>3238</v>
      </c>
      <c r="B185" s="85" t="s">
        <v>414</v>
      </c>
      <c r="C185" s="50" t="s">
        <v>415</v>
      </c>
      <c r="D185" s="242">
        <v>3667.03</v>
      </c>
      <c r="E185" s="242">
        <v>8176.36</v>
      </c>
      <c r="F185" s="52">
        <f t="shared" si="31"/>
        <v>222.96954210900915</v>
      </c>
    </row>
    <row r="186" spans="1:6" ht="12.75" customHeight="1" x14ac:dyDescent="0.2">
      <c r="A186" s="53">
        <v>3239</v>
      </c>
      <c r="B186" s="85" t="s">
        <v>416</v>
      </c>
      <c r="C186" s="50" t="s">
        <v>417</v>
      </c>
      <c r="D186" s="242">
        <v>9946.83</v>
      </c>
      <c r="E186" s="242">
        <v>6594.15</v>
      </c>
      <c r="F186" s="52">
        <f t="shared" si="31"/>
        <v>66.29398511887706</v>
      </c>
    </row>
    <row r="187" spans="1:6" ht="12.75" customHeight="1" x14ac:dyDescent="0.2">
      <c r="A187" s="53">
        <v>324</v>
      </c>
      <c r="B187" s="85" t="s">
        <v>418</v>
      </c>
      <c r="C187" s="50" t="s">
        <v>419</v>
      </c>
      <c r="D187" s="242">
        <v>41622.01</v>
      </c>
      <c r="E187" s="242"/>
      <c r="F187" s="52">
        <f t="shared" si="31"/>
        <v>0</v>
      </c>
    </row>
    <row r="188" spans="1:6" ht="12.75" customHeight="1" x14ac:dyDescent="0.2">
      <c r="A188" s="53">
        <v>329</v>
      </c>
      <c r="B188" s="85" t="s">
        <v>420</v>
      </c>
      <c r="C188" s="50" t="s">
        <v>421</v>
      </c>
      <c r="D188" s="51">
        <f t="shared" ref="D188:E188" si="43">SUM(D189:D195)</f>
        <v>58876.060000000005</v>
      </c>
      <c r="E188" s="51">
        <f t="shared" si="43"/>
        <v>54305.369999999995</v>
      </c>
      <c r="F188" s="52">
        <f t="shared" si="31"/>
        <v>92.236759728826939</v>
      </c>
    </row>
    <row r="189" spans="1:6" ht="12.75" customHeight="1" x14ac:dyDescent="0.2">
      <c r="A189" s="53">
        <v>3291</v>
      </c>
      <c r="B189" s="232" t="s">
        <v>422</v>
      </c>
      <c r="C189" s="50" t="s">
        <v>423</v>
      </c>
      <c r="D189" s="242">
        <v>14675.65</v>
      </c>
      <c r="E189" s="242">
        <v>5673.69</v>
      </c>
      <c r="F189" s="52">
        <f t="shared" si="31"/>
        <v>38.660570400629609</v>
      </c>
    </row>
    <row r="190" spans="1:6" ht="12.75" customHeight="1" x14ac:dyDescent="0.2">
      <c r="A190" s="53">
        <v>3292</v>
      </c>
      <c r="B190" s="85" t="s">
        <v>424</v>
      </c>
      <c r="C190" s="50" t="s">
        <v>425</v>
      </c>
      <c r="D190" s="242">
        <v>2831.02</v>
      </c>
      <c r="E190" s="242">
        <v>3340.68</v>
      </c>
      <c r="F190" s="52">
        <f t="shared" si="31"/>
        <v>118.00269867397617</v>
      </c>
    </row>
    <row r="191" spans="1:6" ht="12.75" customHeight="1" x14ac:dyDescent="0.2">
      <c r="A191" s="53">
        <v>3293</v>
      </c>
      <c r="B191" s="85" t="s">
        <v>426</v>
      </c>
      <c r="C191" s="50" t="s">
        <v>427</v>
      </c>
      <c r="D191" s="242">
        <v>26830.5</v>
      </c>
      <c r="E191" s="242">
        <v>29924.67</v>
      </c>
      <c r="F191" s="52">
        <f t="shared" si="31"/>
        <v>111.53228601777828</v>
      </c>
    </row>
    <row r="192" spans="1:6" ht="12.75" customHeight="1" x14ac:dyDescent="0.2">
      <c r="A192" s="53">
        <v>3294</v>
      </c>
      <c r="B192" s="85" t="s">
        <v>428</v>
      </c>
      <c r="C192" s="50" t="s">
        <v>429</v>
      </c>
      <c r="D192" s="242">
        <v>2058.7199999999998</v>
      </c>
      <c r="E192" s="242">
        <v>2058.7199999999998</v>
      </c>
      <c r="F192" s="52">
        <f t="shared" si="31"/>
        <v>100</v>
      </c>
    </row>
    <row r="193" spans="1:6" ht="12.75" customHeight="1" x14ac:dyDescent="0.2">
      <c r="A193" s="53">
        <v>3295</v>
      </c>
      <c r="B193" s="85" t="s">
        <v>430</v>
      </c>
      <c r="C193" s="50" t="s">
        <v>431</v>
      </c>
      <c r="D193" s="242">
        <v>1035.1600000000001</v>
      </c>
      <c r="E193" s="242">
        <v>467.99</v>
      </c>
      <c r="F193" s="52">
        <f t="shared" si="31"/>
        <v>45.209436222419718</v>
      </c>
    </row>
    <row r="194" spans="1:6" ht="12.75" customHeight="1" x14ac:dyDescent="0.2">
      <c r="A194" s="53" t="s">
        <v>432</v>
      </c>
      <c r="B194" s="85" t="s">
        <v>433</v>
      </c>
      <c r="C194" s="50" t="s">
        <v>432</v>
      </c>
      <c r="D194" s="242">
        <v>0</v>
      </c>
      <c r="E194" s="242">
        <v>1717.66</v>
      </c>
      <c r="F194" s="52" t="str">
        <f t="shared" si="31"/>
        <v>-</v>
      </c>
    </row>
    <row r="195" spans="1:6" ht="12.75" customHeight="1" x14ac:dyDescent="0.2">
      <c r="A195" s="53">
        <v>3299</v>
      </c>
      <c r="B195" s="85" t="s">
        <v>434</v>
      </c>
      <c r="C195" s="50" t="s">
        <v>435</v>
      </c>
      <c r="D195" s="242">
        <v>11445.01</v>
      </c>
      <c r="E195" s="242">
        <v>11121.96</v>
      </c>
      <c r="F195" s="52">
        <f t="shared" si="31"/>
        <v>97.177372496834863</v>
      </c>
    </row>
    <row r="196" spans="1:6" ht="12.75" customHeight="1" x14ac:dyDescent="0.2">
      <c r="A196" s="53">
        <v>34</v>
      </c>
      <c r="B196" s="232" t="s">
        <v>436</v>
      </c>
      <c r="C196" s="50" t="s">
        <v>437</v>
      </c>
      <c r="D196" s="51">
        <f t="shared" ref="D196:E196" si="44">D197+D202+D210</f>
        <v>2346.21</v>
      </c>
      <c r="E196" s="51">
        <f t="shared" si="44"/>
        <v>2272.96</v>
      </c>
      <c r="F196" s="52">
        <f t="shared" si="31"/>
        <v>96.877943577088161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1004.23</v>
      </c>
      <c r="E202" s="51">
        <f t="shared" si="46"/>
        <v>532.39</v>
      </c>
      <c r="F202" s="52">
        <f t="shared" si="31"/>
        <v>53.01474761757764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1004.23</v>
      </c>
      <c r="E205" s="242">
        <v>532.39</v>
      </c>
      <c r="F205" s="52">
        <f t="shared" si="31"/>
        <v>53.01474761757764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1341.98</v>
      </c>
      <c r="E210" s="51">
        <f t="shared" si="47"/>
        <v>1740.57</v>
      </c>
      <c r="F210" s="52">
        <f t="shared" si="31"/>
        <v>129.70163489768848</v>
      </c>
    </row>
    <row r="211" spans="1:6" ht="12.75" customHeight="1" x14ac:dyDescent="0.2">
      <c r="A211" s="53">
        <v>3431</v>
      </c>
      <c r="B211" s="232" t="s">
        <v>466</v>
      </c>
      <c r="C211" s="50" t="s">
        <v>467</v>
      </c>
      <c r="D211" s="242">
        <v>1341.98</v>
      </c>
      <c r="E211" s="242">
        <v>1740.57</v>
      </c>
      <c r="F211" s="52">
        <f t="shared" si="31"/>
        <v>129.70163489768848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7551.1</v>
      </c>
      <c r="E215" s="51">
        <f t="shared" si="48"/>
        <v>9573.18</v>
      </c>
      <c r="F215" s="52">
        <f t="shared" si="31"/>
        <v>126.77861503621988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7551.1</v>
      </c>
      <c r="E219" s="51">
        <f t="shared" si="50"/>
        <v>9573.18</v>
      </c>
      <c r="F219" s="52">
        <f t="shared" si="31"/>
        <v>126.77861503621988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7551.1</v>
      </c>
      <c r="E222" s="242">
        <v>9573.18</v>
      </c>
      <c r="F222" s="52">
        <f t="shared" si="31"/>
        <v>126.77861503621988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143675.46</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143675.46</v>
      </c>
      <c r="F231" s="52" t="str">
        <f t="shared" si="52"/>
        <v>-</v>
      </c>
    </row>
    <row r="232" spans="1:6" ht="12.75" customHeight="1" x14ac:dyDescent="0.2">
      <c r="A232" s="53">
        <v>3631</v>
      </c>
      <c r="B232" s="85" t="s">
        <v>508</v>
      </c>
      <c r="C232" s="50" t="s">
        <v>509</v>
      </c>
      <c r="D232" s="242">
        <v>0</v>
      </c>
      <c r="E232" s="242">
        <v>143675.46</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31692.74</v>
      </c>
      <c r="E252" s="51">
        <f t="shared" si="63"/>
        <v>31554.2</v>
      </c>
      <c r="F252" s="52">
        <f t="shared" ref="F252:F258" si="64">IF(D252&lt;&gt;0,IF(E252/D252&gt;=100,"&gt;&gt;100",E252/D252*100),"-")</f>
        <v>99.562865186159357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31692.74</v>
      </c>
      <c r="E259" s="51">
        <f t="shared" si="66"/>
        <v>31554.2</v>
      </c>
      <c r="F259" s="52">
        <f t="shared" ref="F259:F262" si="67">IF(D259&lt;&gt;0,IF(E259/D259&gt;=100,"&gt;&gt;100",E259/D259*100),"-")</f>
        <v>99.562865186159357</v>
      </c>
    </row>
    <row r="260" spans="1:6" ht="12.75" customHeight="1" x14ac:dyDescent="0.2">
      <c r="A260" s="53">
        <v>3721</v>
      </c>
      <c r="B260" s="85" t="s">
        <v>560</v>
      </c>
      <c r="C260" s="50" t="s">
        <v>561</v>
      </c>
      <c r="D260" s="242">
        <v>31624.79</v>
      </c>
      <c r="E260" s="242">
        <v>27140</v>
      </c>
      <c r="F260" s="52">
        <f t="shared" si="67"/>
        <v>85.818751681829355</v>
      </c>
    </row>
    <row r="261" spans="1:6" ht="12.75" customHeight="1" x14ac:dyDescent="0.2">
      <c r="A261" s="53">
        <v>3722</v>
      </c>
      <c r="B261" s="85" t="s">
        <v>562</v>
      </c>
      <c r="C261" s="50" t="s">
        <v>563</v>
      </c>
      <c r="D261" s="242">
        <v>67.95</v>
      </c>
      <c r="E261" s="242">
        <v>4414.2</v>
      </c>
      <c r="F261" s="52">
        <f t="shared" si="67"/>
        <v>6496.2472406181005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93841.01</v>
      </c>
      <c r="E263" s="51">
        <f t="shared" si="68"/>
        <v>104065.92</v>
      </c>
      <c r="F263" s="52">
        <f t="shared" ref="F263:F267" si="69">IF(D263&lt;&gt;0,IF(E263/D263&gt;=100,"&gt;&gt;100",E263/D263*100),"-")</f>
        <v>110.89599312709871</v>
      </c>
    </row>
    <row r="264" spans="1:6" ht="12.75" customHeight="1" x14ac:dyDescent="0.2">
      <c r="A264" s="53">
        <v>381</v>
      </c>
      <c r="B264" s="85" t="s">
        <v>568</v>
      </c>
      <c r="C264" s="50" t="s">
        <v>569</v>
      </c>
      <c r="D264" s="51">
        <f t="shared" ref="D264:E264" si="70">SUM(D265:D267)</f>
        <v>89720.95</v>
      </c>
      <c r="E264" s="51">
        <f t="shared" si="70"/>
        <v>98657.709999999992</v>
      </c>
      <c r="F264" s="52">
        <f t="shared" si="69"/>
        <v>109.96061677902429</v>
      </c>
    </row>
    <row r="265" spans="1:6" ht="12.75" customHeight="1" x14ac:dyDescent="0.2">
      <c r="A265" s="53">
        <v>3811</v>
      </c>
      <c r="B265" s="85" t="s">
        <v>570</v>
      </c>
      <c r="C265" s="50" t="s">
        <v>571</v>
      </c>
      <c r="D265" s="242">
        <v>89720.95</v>
      </c>
      <c r="E265" s="242">
        <v>96344.98</v>
      </c>
      <c r="F265" s="52">
        <f t="shared" si="69"/>
        <v>107.38292450091087</v>
      </c>
    </row>
    <row r="266" spans="1:6" ht="12.75" customHeight="1" x14ac:dyDescent="0.2">
      <c r="A266" s="53">
        <v>3812</v>
      </c>
      <c r="B266" s="85" t="s">
        <v>572</v>
      </c>
      <c r="C266" s="50" t="s">
        <v>573</v>
      </c>
      <c r="D266" s="242">
        <v>0</v>
      </c>
      <c r="E266" s="242">
        <v>2312.73</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4120.0600000000004</v>
      </c>
      <c r="E268" s="51">
        <f t="shared" si="71"/>
        <v>5408.21</v>
      </c>
      <c r="F268" s="52">
        <f t="shared" ref="F268:F272" si="72">IF(D268&lt;&gt;0,IF(E268/D268&gt;=100,"&gt;&gt;100",E268/D268*100),"-")</f>
        <v>131.26532137881486</v>
      </c>
    </row>
    <row r="269" spans="1:6" ht="12.75" customHeight="1" x14ac:dyDescent="0.2">
      <c r="A269" s="53">
        <v>3821</v>
      </c>
      <c r="B269" s="85" t="s">
        <v>578</v>
      </c>
      <c r="C269" s="50" t="s">
        <v>579</v>
      </c>
      <c r="D269" s="242">
        <v>4120.0600000000004</v>
      </c>
      <c r="E269" s="242">
        <v>5408.21</v>
      </c>
      <c r="F269" s="52">
        <f t="shared" si="72"/>
        <v>131.26532137881486</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788065.99000000011</v>
      </c>
      <c r="E289" s="51">
        <f t="shared" si="79"/>
        <v>931993.67999999993</v>
      </c>
      <c r="F289" s="52">
        <f t="shared" si="76"/>
        <v>118.26340583483368</v>
      </c>
    </row>
    <row r="290" spans="1:6" ht="12.75" customHeight="1" x14ac:dyDescent="0.2">
      <c r="A290" s="53" t="s">
        <v>609</v>
      </c>
      <c r="B290" s="85" t="s">
        <v>620</v>
      </c>
      <c r="C290" s="50" t="s">
        <v>621</v>
      </c>
      <c r="D290" s="51">
        <f>IF(D6&gt;=D289,D6-D289,0)</f>
        <v>534085.89999999979</v>
      </c>
      <c r="E290" s="51">
        <f>IF(E6&gt;=E289,E6-E289,0)</f>
        <v>280027.83000000007</v>
      </c>
      <c r="F290" s="52">
        <f t="shared" si="76"/>
        <v>52.431234376342864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24840.95</v>
      </c>
      <c r="E292" s="242">
        <v>220463.09</v>
      </c>
      <c r="F292" s="52">
        <f t="shared" si="76"/>
        <v>887.49862626026777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28509.65</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8245.64</v>
      </c>
      <c r="E298" s="51">
        <f t="shared" si="80"/>
        <v>16926.759999999998</v>
      </c>
      <c r="F298" s="52">
        <f t="shared" ref="F298:F418" si="81">IF(D298&lt;&gt;0,IF(E298/D298&gt;=100,"&gt;&gt;100",E298/D298*100),"-")</f>
        <v>205.28133656089764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8245.64</v>
      </c>
      <c r="E311" s="51">
        <f t="shared" si="85"/>
        <v>16926.759999999998</v>
      </c>
      <c r="F311" s="52">
        <f t="shared" si="81"/>
        <v>205.28133656089764</v>
      </c>
    </row>
    <row r="312" spans="1:6" ht="12.75" customHeight="1" x14ac:dyDescent="0.2">
      <c r="A312" s="53">
        <v>721</v>
      </c>
      <c r="B312" s="85" t="s">
        <v>663</v>
      </c>
      <c r="C312" s="50" t="s">
        <v>664</v>
      </c>
      <c r="D312" s="51">
        <f t="shared" ref="D312:E312" si="86">SUM(D313:D316)</f>
        <v>8245.64</v>
      </c>
      <c r="E312" s="51">
        <f t="shared" si="86"/>
        <v>16926.759999999998</v>
      </c>
      <c r="F312" s="52">
        <f t="shared" si="81"/>
        <v>205.28133656089764</v>
      </c>
    </row>
    <row r="313" spans="1:6" ht="12.75" customHeight="1" x14ac:dyDescent="0.2">
      <c r="A313" s="53">
        <v>7211</v>
      </c>
      <c r="B313" s="85" t="s">
        <v>665</v>
      </c>
      <c r="C313" s="50" t="s">
        <v>666</v>
      </c>
      <c r="D313" s="242">
        <v>8245.64</v>
      </c>
      <c r="E313" s="242">
        <v>16926.759999999998</v>
      </c>
      <c r="F313" s="52">
        <f t="shared" si="81"/>
        <v>205.28133656089764</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219272</v>
      </c>
      <c r="E350" s="51">
        <f t="shared" si="95"/>
        <v>265062.21999999997</v>
      </c>
      <c r="F350" s="52">
        <f t="shared" si="81"/>
        <v>120.88283957824071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219272</v>
      </c>
      <c r="E363" s="51">
        <f t="shared" si="99"/>
        <v>265062.21999999997</v>
      </c>
      <c r="F363" s="52">
        <f t="shared" si="81"/>
        <v>120.88283957824071</v>
      </c>
    </row>
    <row r="364" spans="1:6" ht="12.75" customHeight="1" x14ac:dyDescent="0.2">
      <c r="A364" s="53">
        <v>421</v>
      </c>
      <c r="B364" s="85" t="s">
        <v>759</v>
      </c>
      <c r="C364" s="50" t="s">
        <v>760</v>
      </c>
      <c r="D364" s="51">
        <f t="shared" ref="D364:E364" si="100">SUM(D365:D368)</f>
        <v>200659.46</v>
      </c>
      <c r="E364" s="51">
        <f t="shared" si="100"/>
        <v>230030.16</v>
      </c>
      <c r="F364" s="52">
        <f t="shared" si="81"/>
        <v>114.63708713259769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200659.46</v>
      </c>
      <c r="E367" s="242">
        <v>90796.12</v>
      </c>
      <c r="F367" s="52">
        <f t="shared" si="81"/>
        <v>45.2488609308527</v>
      </c>
    </row>
    <row r="368" spans="1:6" ht="12.75" customHeight="1" x14ac:dyDescent="0.2">
      <c r="A368" s="53">
        <v>4214</v>
      </c>
      <c r="B368" s="85" t="s">
        <v>671</v>
      </c>
      <c r="C368" s="50" t="s">
        <v>764</v>
      </c>
      <c r="D368" s="242">
        <v>0</v>
      </c>
      <c r="E368" s="242">
        <v>139234.04</v>
      </c>
      <c r="F368" s="52" t="str">
        <f t="shared" si="81"/>
        <v>-</v>
      </c>
    </row>
    <row r="369" spans="1:6" ht="12.75" customHeight="1" x14ac:dyDescent="0.2">
      <c r="A369" s="53">
        <v>422</v>
      </c>
      <c r="B369" s="85" t="s">
        <v>765</v>
      </c>
      <c r="C369" s="50" t="s">
        <v>766</v>
      </c>
      <c r="D369" s="51">
        <f t="shared" ref="D369:E369" si="101">SUM(D370:D377)</f>
        <v>18612.54</v>
      </c>
      <c r="E369" s="51">
        <f t="shared" si="101"/>
        <v>26704.55</v>
      </c>
      <c r="F369" s="52">
        <f t="shared" si="81"/>
        <v>143.47611878873059</v>
      </c>
    </row>
    <row r="370" spans="1:6" ht="12.75" customHeight="1" x14ac:dyDescent="0.2">
      <c r="A370" s="53">
        <v>4221</v>
      </c>
      <c r="B370" s="85" t="s">
        <v>675</v>
      </c>
      <c r="C370" s="50" t="s">
        <v>767</v>
      </c>
      <c r="D370" s="242">
        <v>0</v>
      </c>
      <c r="E370" s="242">
        <v>98.5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14065.29</v>
      </c>
      <c r="E375" s="242"/>
      <c r="F375" s="52">
        <f t="shared" si="81"/>
        <v>0</v>
      </c>
    </row>
    <row r="376" spans="1:6" ht="12.75" customHeight="1" x14ac:dyDescent="0.2">
      <c r="A376" s="53">
        <v>4227</v>
      </c>
      <c r="B376" s="232" t="s">
        <v>687</v>
      </c>
      <c r="C376" s="50" t="s">
        <v>774</v>
      </c>
      <c r="D376" s="242">
        <v>4547.25</v>
      </c>
      <c r="E376" s="242">
        <v>26606.05</v>
      </c>
      <c r="F376" s="52">
        <f t="shared" si="81"/>
        <v>585.10198471603712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8327.51</v>
      </c>
      <c r="F378" s="52" t="str">
        <f t="shared" si="81"/>
        <v>-</v>
      </c>
    </row>
    <row r="379" spans="1:6" ht="12.75" customHeight="1" x14ac:dyDescent="0.2">
      <c r="A379" s="53">
        <v>4231</v>
      </c>
      <c r="B379" s="85" t="s">
        <v>693</v>
      </c>
      <c r="C379" s="50" t="s">
        <v>778</v>
      </c>
      <c r="D379" s="242">
        <v>0</v>
      </c>
      <c r="E379" s="242">
        <v>8327.51</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211026.36</v>
      </c>
      <c r="E408" s="51">
        <f t="shared" si="111"/>
        <v>248135.45999999996</v>
      </c>
      <c r="F408" s="52">
        <f t="shared" si="81"/>
        <v>117.58505430316856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1330397.5299999998</v>
      </c>
      <c r="E412" s="51">
        <f>E6+E298</f>
        <v>1228948.27</v>
      </c>
      <c r="F412" s="52">
        <f t="shared" si="81"/>
        <v>92.374515307466041</v>
      </c>
    </row>
    <row r="413" spans="1:6" ht="12.75" customHeight="1" x14ac:dyDescent="0.2">
      <c r="A413" s="53" t="s">
        <v>609</v>
      </c>
      <c r="B413" s="85" t="s">
        <v>832</v>
      </c>
      <c r="C413" s="50" t="s">
        <v>833</v>
      </c>
      <c r="D413" s="51">
        <f t="shared" ref="D413:E413" si="112">D289+D350</f>
        <v>1007337.9900000001</v>
      </c>
      <c r="E413" s="51">
        <f t="shared" si="112"/>
        <v>1197055.8999999999</v>
      </c>
      <c r="F413" s="52">
        <f t="shared" si="81"/>
        <v>118.83359030269472</v>
      </c>
    </row>
    <row r="414" spans="1:6" ht="12.75" customHeight="1" x14ac:dyDescent="0.2">
      <c r="A414" s="53" t="s">
        <v>609</v>
      </c>
      <c r="B414" s="85" t="s">
        <v>834</v>
      </c>
      <c r="C414" s="50" t="s">
        <v>835</v>
      </c>
      <c r="D414" s="51">
        <f t="shared" ref="D414:E414" si="113">IF(D412&gt;=D413,D412-D413,0)</f>
        <v>323059.53999999969</v>
      </c>
      <c r="E414" s="51">
        <f t="shared" si="113"/>
        <v>31892.370000000112</v>
      </c>
      <c r="F414" s="52">
        <f t="shared" si="81"/>
        <v>9.8719790166234187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24840.95</v>
      </c>
      <c r="E416" s="51">
        <f t="shared" si="115"/>
        <v>220463.09</v>
      </c>
      <c r="F416" s="52">
        <f t="shared" si="81"/>
        <v>887.49862626026777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28509.65</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29198.97</v>
      </c>
      <c r="E528" s="51">
        <f t="shared" si="148"/>
        <v>29199</v>
      </c>
      <c r="F528" s="52">
        <f t="shared" si="119"/>
        <v>100.00010274335018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29198.97</v>
      </c>
      <c r="E593" s="51">
        <f t="shared" si="167"/>
        <v>29199</v>
      </c>
      <c r="F593" s="52">
        <f t="shared" si="119"/>
        <v>100.00010274335018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29198.97</v>
      </c>
      <c r="E605" s="51">
        <f t="shared" si="171"/>
        <v>29199</v>
      </c>
      <c r="F605" s="52">
        <f t="shared" si="119"/>
        <v>100.00010274335018</v>
      </c>
    </row>
    <row r="606" spans="1:6" ht="24" x14ac:dyDescent="0.2">
      <c r="A606" s="53">
        <v>5443</v>
      </c>
      <c r="B606" s="85" t="s">
        <v>1210</v>
      </c>
      <c r="C606" s="50" t="s">
        <v>1211</v>
      </c>
      <c r="D606" s="242">
        <v>29198.97</v>
      </c>
      <c r="E606" s="242">
        <v>29199</v>
      </c>
      <c r="F606" s="52">
        <f t="shared" si="119"/>
        <v>100.00010274335018</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29198.97</v>
      </c>
      <c r="E636" s="51">
        <f t="shared" si="179"/>
        <v>29199</v>
      </c>
      <c r="F636" s="52">
        <f t="shared" si="119"/>
        <v>100.00010274335018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1330397.5299999998</v>
      </c>
      <c r="E639" s="51">
        <f t="shared" si="180"/>
        <v>1228948.27</v>
      </c>
      <c r="F639" s="52">
        <f t="shared" si="119"/>
        <v>92.374515307466041</v>
      </c>
    </row>
    <row r="640" spans="1:6" ht="12.75" customHeight="1" x14ac:dyDescent="0.2">
      <c r="A640" s="53" t="s">
        <v>609</v>
      </c>
      <c r="B640" s="85" t="s">
        <v>1278</v>
      </c>
      <c r="C640" s="50" t="s">
        <v>1279</v>
      </c>
      <c r="D640" s="51">
        <f t="shared" ref="D640:E640" si="181">D413+D528</f>
        <v>1036536.9600000001</v>
      </c>
      <c r="E640" s="51">
        <f t="shared" si="181"/>
        <v>1226254.8999999999</v>
      </c>
      <c r="F640" s="52">
        <f t="shared" si="119"/>
        <v>118.30305597592967</v>
      </c>
    </row>
    <row r="641" spans="1:6" ht="12.75" customHeight="1" x14ac:dyDescent="0.2">
      <c r="A641" s="53" t="s">
        <v>609</v>
      </c>
      <c r="B641" s="85" t="s">
        <v>1280</v>
      </c>
      <c r="C641" s="50" t="s">
        <v>1281</v>
      </c>
      <c r="D641" s="51">
        <f t="shared" ref="D641:E641" si="182">IF(D639&gt;=D640,D639-D640,0)</f>
        <v>293860.56999999972</v>
      </c>
      <c r="E641" s="51">
        <f t="shared" si="182"/>
        <v>2693.3700000001118</v>
      </c>
      <c r="F641" s="52">
        <f t="shared" si="119"/>
        <v>0.91654691883300798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24840.95</v>
      </c>
      <c r="E643" s="51">
        <f t="shared" si="184"/>
        <v>220463.09</v>
      </c>
      <c r="F643" s="52">
        <f t="shared" si="119"/>
        <v>887.49862626026777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318701.51999999973</v>
      </c>
      <c r="E645" s="51">
        <f t="shared" si="186"/>
        <v>223156.46000000011</v>
      </c>
      <c r="F645" s="52">
        <f t="shared" si="119"/>
        <v>70.020519513054197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26281.08</v>
      </c>
      <c r="E649" s="242">
        <v>211758.23</v>
      </c>
      <c r="F649" s="52">
        <f t="shared" ref="F649:F724" si="188">IF(D649&lt;&gt;0,IF(E649/D649&gt;=100,"&gt;&gt;100",E649/D649*100),"-")</f>
        <v>805.74401813015299</v>
      </c>
    </row>
    <row r="650" spans="1:6" ht="12.75" customHeight="1" x14ac:dyDescent="0.2">
      <c r="A650" s="53" t="s">
        <v>1297</v>
      </c>
      <c r="B650" s="85" t="s">
        <v>1298</v>
      </c>
      <c r="C650" s="50" t="s">
        <v>1297</v>
      </c>
      <c r="D650" s="242">
        <v>1558743.04</v>
      </c>
      <c r="E650" s="242">
        <v>1412284.2</v>
      </c>
      <c r="F650" s="52">
        <f t="shared" si="188"/>
        <v>90.604042087655444</v>
      </c>
    </row>
    <row r="651" spans="1:6" ht="12.75" customHeight="1" x14ac:dyDescent="0.2">
      <c r="A651" s="53" t="s">
        <v>1299</v>
      </c>
      <c r="B651" s="85" t="s">
        <v>1300</v>
      </c>
      <c r="C651" s="50" t="s">
        <v>1299</v>
      </c>
      <c r="D651" s="242">
        <v>1373265.89</v>
      </c>
      <c r="E651" s="242">
        <v>1531480.08</v>
      </c>
      <c r="F651" s="52">
        <f t="shared" si="188"/>
        <v>111.5210165163281</v>
      </c>
    </row>
    <row r="652" spans="1:6" ht="24" x14ac:dyDescent="0.2">
      <c r="A652" s="53">
        <v>11</v>
      </c>
      <c r="B652" s="85" t="s">
        <v>1301</v>
      </c>
      <c r="C652" s="50" t="s">
        <v>1302</v>
      </c>
      <c r="D652" s="51">
        <f t="shared" ref="D652:E652" si="189">+D649+D650-D651</f>
        <v>211758.23000000021</v>
      </c>
      <c r="E652" s="51">
        <f t="shared" si="189"/>
        <v>92562.34999999986</v>
      </c>
      <c r="F652" s="52">
        <f t="shared" si="188"/>
        <v>43.711335328029406</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340229</v>
      </c>
      <c r="E661" s="242">
        <v>394851.2</v>
      </c>
      <c r="F661" s="52">
        <f t="shared" si="188"/>
        <v>116.05453973647161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14500</v>
      </c>
      <c r="E665" s="242">
        <v>0</v>
      </c>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252078.71</v>
      </c>
      <c r="E698" s="242">
        <v>127466</v>
      </c>
      <c r="F698" s="52">
        <f t="shared" si="188"/>
        <v>50.565952198025762</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4677.16</v>
      </c>
      <c r="E718" s="242">
        <v>8507.6299999999992</v>
      </c>
      <c r="F718" s="52">
        <f t="shared" si="188"/>
        <v>181.89734796329395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7287.12</v>
      </c>
      <c r="E725" s="242">
        <v>5673.69</v>
      </c>
      <c r="F725" s="52">
        <f t="shared" ref="F725:F979" si="190">IF(D725&lt;&gt;0,IF(E725/D725&gt;=100,"&gt;&gt;100",E725/D725*100),"-")</f>
        <v>77.859154233771363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1004.23</v>
      </c>
      <c r="E742" s="242">
        <v>532.39</v>
      </c>
      <c r="F742" s="52">
        <f t="shared" si="190"/>
        <v>53.01474761757764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7551.1</v>
      </c>
      <c r="E759" s="242">
        <v>9573.18</v>
      </c>
      <c r="F759" s="52">
        <f t="shared" si="190"/>
        <v>126.77861503621988</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v>143675.46</v>
      </c>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5303.66</v>
      </c>
      <c r="E816" s="242">
        <v>12700</v>
      </c>
      <c r="F816" s="52">
        <f t="shared" si="190"/>
        <v>239.4572804440707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3981.75</v>
      </c>
      <c r="E819" s="242">
        <v>5100</v>
      </c>
      <c r="F819" s="52">
        <f t="shared" si="190"/>
        <v>128.08438500659258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1587.84</v>
      </c>
      <c r="E821" s="242">
        <v>3300</v>
      </c>
      <c r="F821" s="52">
        <f t="shared" si="190"/>
        <v>207.82950423216445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20751.54</v>
      </c>
      <c r="E823" s="242">
        <v>6040</v>
      </c>
      <c r="F823" s="52">
        <f t="shared" si="190"/>
        <v>29.106273558492525</v>
      </c>
    </row>
    <row r="824" spans="1:6" ht="12.75" customHeight="1" x14ac:dyDescent="0.2">
      <c r="A824" s="53">
        <v>37221</v>
      </c>
      <c r="B824" s="85" t="s">
        <v>1628</v>
      </c>
      <c r="C824" s="50" t="s">
        <v>1629</v>
      </c>
      <c r="D824" s="242">
        <v>0</v>
      </c>
      <c r="E824" s="242">
        <v>3889.2</v>
      </c>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525</v>
      </c>
      <c r="F826" s="52" t="str">
        <f t="shared" si="190"/>
        <v>-</v>
      </c>
    </row>
    <row r="827" spans="1:6" ht="12.75" customHeight="1" x14ac:dyDescent="0.2">
      <c r="A827" s="53" t="s">
        <v>1633</v>
      </c>
      <c r="B827" s="85" t="s">
        <v>1634</v>
      </c>
      <c r="C827" s="50" t="s">
        <v>1633</v>
      </c>
      <c r="D827" s="242">
        <v>67.95</v>
      </c>
      <c r="E827" s="242">
        <v>0</v>
      </c>
      <c r="F827" s="52">
        <f t="shared" si="190"/>
        <v>0</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29198.97</v>
      </c>
      <c r="E954" s="242">
        <v>29199</v>
      </c>
      <c r="F954" s="52">
        <f t="shared" si="190"/>
        <v>100.00010274335018</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0"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6500598.71</v>
      </c>
      <c r="E6" s="229">
        <f t="shared" si="0"/>
        <v>6543589.1499999985</v>
      </c>
      <c r="F6" s="230">
        <f t="shared" ref="F6:F260" si="1">IF(D6&gt;0,IF(E6/D6&gt;=100,"&gt;&gt;100",E6/D6*100),"-")</f>
        <v>100.6613304699745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6212530.3499999996</v>
      </c>
      <c r="E7" s="104">
        <f t="shared" si="2"/>
        <v>6370237.3199999984</v>
      </c>
      <c r="F7" s="93">
        <f t="shared" si="1"/>
        <v>102.53853037514737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1164068.02</v>
      </c>
      <c r="E8" s="104">
        <f>E9+E10-E11</f>
        <v>1164068.02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250139.81</v>
      </c>
      <c r="E9" s="247">
        <v>250139.81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913928.21</v>
      </c>
      <c r="E10" s="247">
        <v>913928.21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5048462.3299999991</v>
      </c>
      <c r="E12" s="104">
        <f t="shared" si="3"/>
        <v>5206169.2999999989</v>
      </c>
      <c r="F12" s="93">
        <f t="shared" si="1"/>
        <v>103.12386147882775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5001136.2499999991</v>
      </c>
      <c r="E13" s="104">
        <f t="shared" si="4"/>
        <v>5143978.7799999993</v>
      </c>
      <c r="F13" s="93">
        <f t="shared" si="1"/>
        <v>102.85620152820272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19825.48</v>
      </c>
      <c r="E14" s="247">
        <v>19825.48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3481809.34</v>
      </c>
      <c r="E15" s="247">
        <v>3597246.61</v>
      </c>
      <c r="F15" s="93">
        <f t="shared" si="1"/>
        <v>103.31543915038151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2250493.04</v>
      </c>
      <c r="E16" s="247">
        <v>2437070.84</v>
      </c>
      <c r="F16" s="93">
        <f t="shared" si="1"/>
        <v>108.29052997204558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1526368.94</v>
      </c>
      <c r="E17" s="247">
        <v>1526368.94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2277360.5499999998</v>
      </c>
      <c r="E18" s="247">
        <v>2436533.09</v>
      </c>
      <c r="F18" s="93">
        <f t="shared" si="1"/>
        <v>106.98934299182446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39673.74000000002</v>
      </c>
      <c r="E19" s="104">
        <f t="shared" si="5"/>
        <v>49358.359999999986</v>
      </c>
      <c r="F19" s="93">
        <f t="shared" si="1"/>
        <v>124.41065551168093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113606.03</v>
      </c>
      <c r="E20" s="247">
        <v>114238.16</v>
      </c>
      <c r="F20" s="93">
        <f t="shared" si="1"/>
        <v>100.55642292931107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5048.58</v>
      </c>
      <c r="E21" s="247">
        <v>5048.58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25769.06</v>
      </c>
      <c r="E22" s="247">
        <v>37706.559999999998</v>
      </c>
      <c r="F22" s="93">
        <f t="shared" si="1"/>
        <v>146.32493385478554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14065.29</v>
      </c>
      <c r="E25" s="247">
        <v>14065.29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57800.31</v>
      </c>
      <c r="E26" s="247">
        <v>72359.06</v>
      </c>
      <c r="F26" s="93">
        <f t="shared" si="1"/>
        <v>125.18801369750439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176615.53</v>
      </c>
      <c r="E28" s="247">
        <v>194059.29</v>
      </c>
      <c r="F28" s="93">
        <f t="shared" si="1"/>
        <v>109.87668524959273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8240.77</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8327.51</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86.74</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1954.48</v>
      </c>
      <c r="E37" s="247">
        <v>1954.48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1954.48</v>
      </c>
      <c r="E40" s="247">
        <v>1954.48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7652.34</v>
      </c>
      <c r="E45" s="104">
        <f t="shared" si="9"/>
        <v>4591.3899999999994</v>
      </c>
      <c r="F45" s="93">
        <f t="shared" si="1"/>
        <v>59.999817049425396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12243.75</v>
      </c>
      <c r="E47" s="247">
        <v>12243.74</v>
      </c>
      <c r="F47" s="93">
        <f t="shared" si="1"/>
        <v>99.999918325676362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4591.41</v>
      </c>
      <c r="E50" s="247">
        <v>7652.35</v>
      </c>
      <c r="F50" s="93">
        <f t="shared" si="1"/>
        <v>166.66666666666669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1634.94</v>
      </c>
      <c r="E54" s="247">
        <v>1634.94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1634.94</v>
      </c>
      <c r="E55" s="247">
        <v>1634.94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288068.35999999993</v>
      </c>
      <c r="E68" s="104">
        <f t="shared" si="13"/>
        <v>173351.83</v>
      </c>
      <c r="F68" s="93">
        <f t="shared" si="1"/>
        <v>60.177323882428468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211758.22999999998</v>
      </c>
      <c r="E69" s="104">
        <f t="shared" si="14"/>
        <v>92562.35</v>
      </c>
      <c r="F69" s="93">
        <f t="shared" si="1"/>
        <v>43.71133532802952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211553.87</v>
      </c>
      <c r="E70" s="104">
        <f t="shared" si="15"/>
        <v>92191.77</v>
      </c>
      <c r="F70" s="93">
        <f t="shared" si="1"/>
        <v>43.578389750090608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211553.87</v>
      </c>
      <c r="E72" s="247">
        <v>92191.77</v>
      </c>
      <c r="F72" s="93">
        <f t="shared" si="1"/>
        <v>43.578389750090608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204.36</v>
      </c>
      <c r="E75" s="247">
        <v>370.58</v>
      </c>
      <c r="F75" s="93">
        <f t="shared" si="1"/>
        <v>181.3368565276962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1832.61</v>
      </c>
      <c r="E78" s="104">
        <f>E79+SUM(E82:E84)-E85+E86</f>
        <v>243.86</v>
      </c>
      <c r="F78" s="93">
        <f t="shared" si="1"/>
        <v>13.306704645287324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4.78</v>
      </c>
      <c r="E83" s="247">
        <v>4.78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1827.83</v>
      </c>
      <c r="E86" s="247">
        <v>239.08</v>
      </c>
      <c r="F86" s="93">
        <f t="shared" si="1"/>
        <v>13.079991027611978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52027.34</v>
      </c>
      <c r="E134" s="104">
        <f t="shared" si="23"/>
        <v>52027.34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52027.34</v>
      </c>
      <c r="E135" s="104">
        <f t="shared" si="24"/>
        <v>52027.34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52027.34</v>
      </c>
      <c r="E139" s="247">
        <v>52027.34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22450.179999999997</v>
      </c>
      <c r="E146" s="104">
        <f t="shared" si="26"/>
        <v>28518.28</v>
      </c>
      <c r="F146" s="93">
        <f t="shared" si="1"/>
        <v>127.02918194865254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4350.05</v>
      </c>
      <c r="E147" s="247">
        <v>10591.05</v>
      </c>
      <c r="F147" s="93">
        <f t="shared" si="1"/>
        <v>243.46961529177821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9290.4599999999991</v>
      </c>
      <c r="E158" s="247">
        <v>12880.04</v>
      </c>
      <c r="F158" s="93">
        <f t="shared" si="1"/>
        <v>138.63726876817728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8809.67</v>
      </c>
      <c r="E159" s="247">
        <v>5047.1899999999996</v>
      </c>
      <c r="F159" s="93">
        <f t="shared" si="1"/>
        <v>57.291476298204124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6500598.7100000009</v>
      </c>
      <c r="E175" s="104">
        <f t="shared" si="30"/>
        <v>6543589.1500000004</v>
      </c>
      <c r="F175" s="93">
        <f t="shared" si="1"/>
        <v>100.6613304699745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53635.49</v>
      </c>
      <c r="E176" s="104">
        <f t="shared" si="31"/>
        <v>53351.86</v>
      </c>
      <c r="F176" s="93">
        <f t="shared" si="1"/>
        <v>99.471189691750752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9836.9000000000015</v>
      </c>
      <c r="E177" s="104">
        <f t="shared" si="32"/>
        <v>38470.39</v>
      </c>
      <c r="F177" s="93">
        <f t="shared" si="1"/>
        <v>391.08245483841444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9099.02</v>
      </c>
      <c r="E178" s="247">
        <v>22232.22</v>
      </c>
      <c r="F178" s="93">
        <f t="shared" si="1"/>
        <v>244.33642304336072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130.26</v>
      </c>
      <c r="E179" s="247">
        <v>16027.39</v>
      </c>
      <c r="F179" s="93" t="str">
        <f t="shared" si="1"/>
        <v>&gt;&gt;100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4.9400000000000004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4.9400000000000004</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602.67999999999995</v>
      </c>
      <c r="E188" s="247">
        <v>210.78</v>
      </c>
      <c r="F188" s="93">
        <f t="shared" si="1"/>
        <v>34.973783765845887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281.88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43798.59</v>
      </c>
      <c r="E206" s="104">
        <f t="shared" si="37"/>
        <v>14599.59</v>
      </c>
      <c r="F206" s="93">
        <f t="shared" si="1"/>
        <v>33.333470324044683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43798.59</v>
      </c>
      <c r="E207" s="104">
        <f t="shared" si="38"/>
        <v>14599.59</v>
      </c>
      <c r="F207" s="93">
        <f t="shared" si="1"/>
        <v>33.333470324044683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43798.59</v>
      </c>
      <c r="E212" s="247">
        <v>14599.59</v>
      </c>
      <c r="F212" s="93">
        <f t="shared" si="1"/>
        <v>33.333470324044683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6446963.2200000007</v>
      </c>
      <c r="E237" s="104">
        <f t="shared" si="41"/>
        <v>6490237.29</v>
      </c>
      <c r="F237" s="93">
        <f t="shared" si="1"/>
        <v>100.6712318423929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6105811.5200000005</v>
      </c>
      <c r="E238" s="104">
        <f t="shared" si="42"/>
        <v>6238562.5499999998</v>
      </c>
      <c r="F238" s="93">
        <f t="shared" si="1"/>
        <v>102.17417503906179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6149610.1100000003</v>
      </c>
      <c r="E239" s="104">
        <f t="shared" si="43"/>
        <v>6253162.1399999997</v>
      </c>
      <c r="F239" s="93">
        <f t="shared" si="1"/>
        <v>101.68387959801892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6149610.1100000003</v>
      </c>
      <c r="E240" s="247">
        <v>6253162.1399999997</v>
      </c>
      <c r="F240" s="93">
        <f t="shared" si="1"/>
        <v>101.68387959801892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43798.59</v>
      </c>
      <c r="E242" s="104">
        <f t="shared" si="44"/>
        <v>14599.59</v>
      </c>
      <c r="F242" s="93">
        <f t="shared" si="1"/>
        <v>33.333470324044683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43798.59</v>
      </c>
      <c r="E243" s="247">
        <v>14599.59</v>
      </c>
      <c r="F243" s="93">
        <f t="shared" si="1"/>
        <v>33.333470324044683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318701.52</v>
      </c>
      <c r="E245" s="104">
        <f t="shared" si="45"/>
        <v>223156.46</v>
      </c>
      <c r="F245" s="93">
        <f t="shared" si="1"/>
        <v>70.020519513054097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318701.52</v>
      </c>
      <c r="E246" s="104">
        <f t="shared" si="46"/>
        <v>223156.46</v>
      </c>
      <c r="F246" s="93">
        <f t="shared" si="1"/>
        <v>70.020519513054097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318701.52</v>
      </c>
      <c r="E247" s="247">
        <v>223156.46</v>
      </c>
      <c r="F247" s="93">
        <f t="shared" si="1"/>
        <v>70.020519513054097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22450.18</v>
      </c>
      <c r="E255" s="247">
        <v>28518.28</v>
      </c>
      <c r="F255" s="93">
        <f t="shared" si="1"/>
        <v>127.02918194865251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21861.35</v>
      </c>
      <c r="E264" s="247">
        <v>27994.03</v>
      </c>
      <c r="F264" s="93">
        <f t="shared" si="50"/>
        <v>128.05261340219153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588.83000000000004</v>
      </c>
      <c r="E265" s="247">
        <v>524.25</v>
      </c>
      <c r="F265" s="93">
        <f t="shared" si="50"/>
        <v>89.032488154475814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1827.83</v>
      </c>
      <c r="E269" s="247">
        <v>20.329999999999998</v>
      </c>
      <c r="F269" s="93">
        <f t="shared" si="50"/>
        <v>1.112247856748166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218.75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210.78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9836.9</v>
      </c>
      <c r="E288" s="247">
        <v>38259.61</v>
      </c>
      <c r="F288" s="93">
        <f t="shared" si="50"/>
        <v>388.93970661488885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281.88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43798.59</v>
      </c>
      <c r="E294" s="247">
        <v>14599.59</v>
      </c>
      <c r="F294" s="93">
        <f t="shared" si="50"/>
        <v>33.333470324044683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600</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2.68</v>
      </c>
      <c r="E299" s="247">
        <v>202.15</v>
      </c>
      <c r="F299" s="93">
        <f t="shared" si="50"/>
        <v>7542.9104477611945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9"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9" sqref="E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383429.42</v>
      </c>
      <c r="E5" s="79">
        <f t="shared" si="0"/>
        <v>450273.5</v>
      </c>
      <c r="F5" s="80">
        <f t="shared" ref="F5:F141" si="1">IF(D5&gt;0,IF(E5/D5&gt;=100,"&gt;&gt;100",E5/D5*100),"-")</f>
        <v>117.43321626180902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46651.060000000005</v>
      </c>
      <c r="E6" s="81">
        <f t="shared" si="2"/>
        <v>53528.88</v>
      </c>
      <c r="F6" s="63">
        <f t="shared" si="1"/>
        <v>114.74311623358611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45646.83</v>
      </c>
      <c r="E7" s="249">
        <v>52996.49</v>
      </c>
      <c r="F7" s="63">
        <f t="shared" si="1"/>
        <v>116.1011399915394</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1004.23</v>
      </c>
      <c r="E8" s="249">
        <v>532.39</v>
      </c>
      <c r="F8" s="63">
        <f t="shared" si="1"/>
        <v>53.01474761757764</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307024.68</v>
      </c>
      <c r="E13" s="81">
        <f t="shared" si="4"/>
        <v>318013.8</v>
      </c>
      <c r="F13" s="63">
        <f t="shared" si="1"/>
        <v>103.57923017784758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132246.37</v>
      </c>
      <c r="E14" s="249">
        <v>168636.75</v>
      </c>
      <c r="F14" s="63">
        <f t="shared" si="1"/>
        <v>127.51711067759366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174778.31</v>
      </c>
      <c r="E16" s="249">
        <v>149377.04999999999</v>
      </c>
      <c r="F16" s="63">
        <f t="shared" si="1"/>
        <v>85.466583353506493</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29753.68</v>
      </c>
      <c r="E19" s="249">
        <v>78730.820000000007</v>
      </c>
      <c r="F19" s="63">
        <f t="shared" si="1"/>
        <v>264.60868033802882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265.45</v>
      </c>
      <c r="E22" s="81">
        <f t="shared" si="5"/>
        <v>300</v>
      </c>
      <c r="F22" s="63">
        <f t="shared" si="1"/>
        <v>113.01563382934641</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265.45</v>
      </c>
      <c r="E24" s="249">
        <v>300</v>
      </c>
      <c r="F24" s="63">
        <f t="shared" si="1"/>
        <v>113.01563382934641</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38240.230000000003</v>
      </c>
      <c r="E28" s="81">
        <f t="shared" si="6"/>
        <v>40000</v>
      </c>
      <c r="F28" s="63">
        <f t="shared" si="1"/>
        <v>104.60188131713642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38240.230000000003</v>
      </c>
      <c r="E30" s="249">
        <v>40000</v>
      </c>
      <c r="F30" s="63">
        <f t="shared" si="1"/>
        <v>104.60188131713642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298407.13</v>
      </c>
      <c r="E35" s="81">
        <f t="shared" si="7"/>
        <v>427747.37999999995</v>
      </c>
      <c r="F35" s="63">
        <f t="shared" si="1"/>
        <v>143.34355214635787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9322.48</v>
      </c>
      <c r="E39" s="81">
        <f t="shared" si="9"/>
        <v>73605.11</v>
      </c>
      <c r="F39" s="63">
        <f t="shared" si="1"/>
        <v>789.54430580703854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7551.1</v>
      </c>
      <c r="E40" s="249">
        <v>8873.18</v>
      </c>
      <c r="F40" s="63">
        <f t="shared" si="1"/>
        <v>117.50844247857928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1771.38</v>
      </c>
      <c r="E42" s="249">
        <v>64731.93</v>
      </c>
      <c r="F42" s="63">
        <f t="shared" si="1"/>
        <v>3654.3220539918025</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1403.31</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1403.31</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243988.96</v>
      </c>
      <c r="E54" s="81">
        <f t="shared" si="12"/>
        <v>323148.73</v>
      </c>
      <c r="F54" s="63">
        <f t="shared" si="1"/>
        <v>132.44399664640565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243988.96</v>
      </c>
      <c r="E55" s="249">
        <v>323148.73</v>
      </c>
      <c r="F55" s="63">
        <f t="shared" si="1"/>
        <v>132.44399664640565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45095.69</v>
      </c>
      <c r="E61" s="81">
        <f t="shared" si="13"/>
        <v>28890.23</v>
      </c>
      <c r="F61" s="63">
        <f t="shared" si="1"/>
        <v>64.064281974618851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45095.69</v>
      </c>
      <c r="E64" s="249">
        <v>28890.23</v>
      </c>
      <c r="F64" s="63">
        <f t="shared" si="1"/>
        <v>64.064281974618851</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700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22558.89</v>
      </c>
      <c r="E75" s="81">
        <f t="shared" si="15"/>
        <v>21677.129999999997</v>
      </c>
      <c r="F75" s="63">
        <f t="shared" si="1"/>
        <v>96.091297045200349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6951.31</v>
      </c>
      <c r="E76" s="249">
        <v>5055.82</v>
      </c>
      <c r="F76" s="63">
        <f t="shared" si="1"/>
        <v>72.731902332078405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230.94</v>
      </c>
      <c r="E77" s="249">
        <v>221.76</v>
      </c>
      <c r="F77" s="63">
        <f t="shared" si="1"/>
        <v>96.024941543257995</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15376.64</v>
      </c>
      <c r="E81" s="249">
        <v>16399.55</v>
      </c>
      <c r="F81" s="63">
        <f t="shared" si="1"/>
        <v>106.6523635852826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134269.28</v>
      </c>
      <c r="E82" s="81">
        <f t="shared" si="16"/>
        <v>91285.18</v>
      </c>
      <c r="F82" s="63">
        <f t="shared" si="1"/>
        <v>67.986645940158468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14586.74</v>
      </c>
      <c r="E83" s="249">
        <v>14332.79</v>
      </c>
      <c r="F83" s="63">
        <f t="shared" si="1"/>
        <v>98.259035260791663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4407</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18254.650000000001</v>
      </c>
      <c r="E86" s="249">
        <v>17886.71</v>
      </c>
      <c r="F86" s="63">
        <f t="shared" si="1"/>
        <v>97.984403973782008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101427.89</v>
      </c>
      <c r="E88" s="249">
        <v>54658.68</v>
      </c>
      <c r="F88" s="63">
        <f t="shared" si="1"/>
        <v>53.889201480973327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37273.949999999997</v>
      </c>
      <c r="E107" s="81">
        <f t="shared" si="21"/>
        <v>52989.19</v>
      </c>
      <c r="F107" s="63">
        <f t="shared" si="1"/>
        <v>142.16145592297036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24615.279999999999</v>
      </c>
      <c r="E108" s="249">
        <v>39989.19</v>
      </c>
      <c r="F108" s="63">
        <f t="shared" si="1"/>
        <v>162.45677481629301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6022.53</v>
      </c>
      <c r="E109" s="249">
        <v>7000</v>
      </c>
      <c r="F109" s="63">
        <f t="shared" si="1"/>
        <v>116.23022218237186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6636.14</v>
      </c>
      <c r="E111" s="249">
        <v>6000</v>
      </c>
      <c r="F111" s="63">
        <f t="shared" si="1"/>
        <v>90.414005732247958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38487.129999999997</v>
      </c>
      <c r="E114" s="81">
        <f t="shared" si="22"/>
        <v>28946.92</v>
      </c>
      <c r="F114" s="63">
        <f t="shared" si="1"/>
        <v>75.21194747438949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34505.379999999997</v>
      </c>
      <c r="E115" s="81">
        <f t="shared" si="23"/>
        <v>23321.919999999998</v>
      </c>
      <c r="F115" s="63">
        <f t="shared" si="1"/>
        <v>67.589228114572279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19108.259999999998</v>
      </c>
      <c r="E116" s="249">
        <v>4322.3</v>
      </c>
      <c r="F116" s="63">
        <f t="shared" si="1"/>
        <v>22.620060643930952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15397.12</v>
      </c>
      <c r="E117" s="249">
        <v>18999.62</v>
      </c>
      <c r="F117" s="63">
        <f t="shared" si="1"/>
        <v>123.39723272923766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525</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525</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3981.75</v>
      </c>
      <c r="E128" s="249">
        <v>5100</v>
      </c>
      <c r="F128" s="63">
        <f t="shared" si="1"/>
        <v>128.08438500659258</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54406.509999999995</v>
      </c>
      <c r="E129" s="81">
        <f t="shared" si="26"/>
        <v>83836.600000000006</v>
      </c>
      <c r="F129" s="63">
        <f t="shared" si="1"/>
        <v>154.09295689063683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1587.84</v>
      </c>
      <c r="E135" s="249">
        <v>3300</v>
      </c>
      <c r="F135" s="63">
        <f t="shared" si="1"/>
        <v>207.82950423216445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52818.67</v>
      </c>
      <c r="E138" s="249">
        <v>80536.600000000006</v>
      </c>
      <c r="F138" s="63">
        <f t="shared" si="1"/>
        <v>152.47752357263067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1007337.99</v>
      </c>
      <c r="E141" s="106">
        <f t="shared" si="28"/>
        <v>1197055.8999999999</v>
      </c>
      <c r="F141" s="82">
        <f t="shared" si="1"/>
        <v>118.83359030269472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8"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7"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53635.51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1363851.51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1099125.29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199137.67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444571.02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2272.96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9573.18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143675.46</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284184.03000000003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3865.5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11845.47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264726.21999999997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1364135.1600000004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1070491.8200000003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186004.47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428673.91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2277.9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9573.18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143675.46</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284184.03000000003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3865.5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12237.37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264444.34000000003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29199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29199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53351.859999999637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210.78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210.78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210.78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210.78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53141.08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38259.61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281.88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14599.59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6"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8</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35183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5" priority="3" operator="equal">
      <formula>"Pogreška"</formula>
    </cfRule>
  </conditionalFormatting>
  <conditionalFormatting sqref="B5:B13 B21:B276 B278:B311 B313:B314 B316 B318">
    <cfRule type="cellIs" dxfId="4" priority="2" operator="equal">
      <formula>"Provjera"</formula>
    </cfRule>
  </conditionalFormatting>
  <conditionalFormatting sqref="B15:B19">
    <cfRule type="cellIs" dxfId="3" priority="4" operator="equal">
      <formula>"Provjera"</formula>
    </cfRule>
  </conditionalFormatting>
  <conditionalFormatting sqref="B318">
    <cfRule type="cellIs" dxfId="2"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Sandrovac</cp:lastModifiedBy>
  <cp:lastPrinted>2025-02-11T13:04:14Z</cp:lastPrinted>
  <dcterms:created xsi:type="dcterms:W3CDTF">2022-04-01T05:14:30Z</dcterms:created>
  <dcterms:modified xsi:type="dcterms:W3CDTF">2025-02-11T13:08:37Z</dcterms:modified>
</cp:coreProperties>
</file>